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249 - Pré-formados Liga de Alumínio/"/>
    </mc:Choice>
  </mc:AlternateContent>
  <xr:revisionPtr revIDLastSave="4" documentId="8_{10ADED06-FF5F-4825-9874-6CADE460B75E}" xr6:coauthVersionLast="47" xr6:coauthVersionMax="47" xr10:uidLastSave="{FC2E24AC-B79C-4587-AC61-4A884C75DD3F}"/>
  <workbookProtection workbookAlgorithmName="SHA-512" workbookHashValue="kpdMMKn6xmfrE2HcPfLUI4tvn147rRUeB6Hd01AZNO4B9prAkR9XhtuX6mEC7BhgRMRfiLAfhpZDRDYWfqaydg==" workbookSaltValue="w+FYT9Z/SoZ2byfXnQPuhA==" workbookSpinCount="100000" lockStructure="1"/>
  <bookViews>
    <workbookView xWindow="28680" yWindow="-120" windowWidth="24240" windowHeight="13020" xr2:uid="{00000000-000D-0000-FFFF-FFFF00000000}"/>
  </bookViews>
  <sheets>
    <sheet name="Anexo II - FD" sheetId="6" r:id="rId1"/>
    <sheet name="Planilha1" sheetId="7" state="hidden" r:id="rId2"/>
  </sheets>
  <definedNames>
    <definedName name="_Toc517921311" localSheetId="0">'Anexo II - FD'!#REF!</definedName>
    <definedName name="_xlnm.Print_Area" localSheetId="0">'Anexo II - FD'!$A$1:$I$31</definedName>
    <definedName name="_xlnm.Print_Titles" localSheetId="0">'Anexo II - FD'!$1:$10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6" l="1"/>
  <c r="H30" i="6"/>
  <c r="H29" i="6"/>
  <c r="H28" i="6"/>
  <c r="H27" i="6"/>
  <c r="H26" i="6"/>
  <c r="H25" i="6"/>
  <c r="H23" i="6"/>
  <c r="H22" i="6"/>
  <c r="H21" i="6"/>
  <c r="H20" i="6"/>
  <c r="H19" i="6"/>
  <c r="H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Saulo Rabelo Cunha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6" authorId="1" shapeId="0" xr:uid="{69C845A5-4273-4E13-BC67-8643B4EB3C17}">
      <text>
        <r>
          <rPr>
            <b/>
            <sz val="9"/>
            <color indexed="81"/>
            <rFont val="Segoe UI"/>
            <family val="2"/>
          </rPr>
          <t xml:space="preserve">Normas e Padeões: </t>
        </r>
        <r>
          <rPr>
            <sz val="9"/>
            <color indexed="81"/>
            <rFont val="Segoe UI"/>
            <family val="2"/>
          </rPr>
          <t>Selecione o código do material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2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<sst xmlns="http://schemas.openxmlformats.org/spreadsheetml/2006/main" count="709" uniqueCount="131">
  <si>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</si>
  <si>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</si>
  <si>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</si>
  <si>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</si>
  <si>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</si>
  <si>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</si>
  <si>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</si>
  <si>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</si>
  <si>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</si>
  <si>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</si>
  <si>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</si>
  <si>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</si>
  <si>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</si>
  <si>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</si>
  <si>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Tipo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</si>
  <si>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</si>
  <si>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</si>
  <si>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</si>
  <si>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</si>
  <si>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</si>
  <si>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</si>
  <si>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</si>
  <si>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</si>
  <si>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</si>
  <si>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</si>
  <si>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>%</t>
  </si>
  <si>
    <t>Superficie</t>
  </si>
  <si>
    <t>daN/mm²</t>
  </si>
  <si>
    <t>Dimensões</t>
  </si>
  <si>
    <t>Número de Varetas</t>
  </si>
  <si>
    <t>5.1</t>
  </si>
  <si>
    <t>Resistência mínima ao arrancamento</t>
  </si>
  <si>
    <t>daN</t>
  </si>
  <si>
    <t xml:space="preserve">Tensão de Ruptura da Vareta </t>
  </si>
  <si>
    <t>Elemento Abrasivo</t>
  </si>
  <si>
    <t>Minímo de Pureza do Elemento Abrasivo</t>
  </si>
  <si>
    <t>und</t>
  </si>
  <si>
    <t xml:space="preserve">Espessura do Coxim </t>
  </si>
  <si>
    <t>Diâmetro Nominal da Vareta</t>
  </si>
  <si>
    <t>Comprimento Após Aplicação</t>
  </si>
  <si>
    <t>Resistências Mínimas</t>
  </si>
  <si>
    <t>Ao Escorregamento ou Ruptura - Cabo CA</t>
  </si>
  <si>
    <t>Ao Escorregamento ou Ruptura - Cabo CAA</t>
  </si>
  <si>
    <t>Ao Escorregamento ou Ruptura - Cabo CAL</t>
  </si>
  <si>
    <t>Ao Escorregamento ou Ruptura - Cordoalha aço</t>
  </si>
  <si>
    <t>Comprimento do Coxim (Mínimo)</t>
  </si>
  <si>
    <t>Código de Cor do Pré-Formado</t>
  </si>
  <si>
    <t>Cor do Isolador</t>
  </si>
  <si>
    <r>
      <t>Espessura do Isolador (</t>
    </r>
    <r>
      <rPr>
        <i/>
        <sz val="10"/>
        <color rgb="FF000000"/>
        <rFont val="Arial"/>
        <family val="2"/>
      </rPr>
      <t>e</t>
    </r>
    <r>
      <rPr>
        <sz val="10"/>
        <color rgb="FF000000"/>
        <rFont val="Arial"/>
        <family val="2"/>
      </rPr>
      <t>)</t>
    </r>
  </si>
  <si>
    <t>Tensão Suportável a 60Hz Mínima (1 min.) a Seco</t>
  </si>
  <si>
    <t>Tensão Suportável a 60Hz Mínima (1 min.) Sob Chuva</t>
  </si>
  <si>
    <t>Alongamento Mínimo da Vareta em 250mm</t>
  </si>
  <si>
    <t>7.1</t>
  </si>
  <si>
    <t>7.2</t>
  </si>
  <si>
    <t>7.3</t>
  </si>
  <si>
    <t>7.4</t>
  </si>
  <si>
    <t>ALCA PREF ACO DT CABO 16MM2 NN AZ PDE</t>
  </si>
  <si>
    <t>ALCA PREF ACO DT CABO 4AWG LR PDE</t>
  </si>
  <si>
    <t>ALCA PREF ACO DT CABO 35MM2 NN VM PDE</t>
  </si>
  <si>
    <t>ALCA PREF ACO DT CABO 50MM2 NN VD PDE</t>
  </si>
  <si>
    <t>ALCA PREF ACO DT CABO 1/0AWG AM PDE</t>
  </si>
  <si>
    <t>ALCA PREF ACO DT CABO 70MM2 NN PT PDE</t>
  </si>
  <si>
    <t>ALCA PREF ACO DT CABO 2/0AWG AZ MNT</t>
  </si>
  <si>
    <t>ALCA PREF ACO DT CABO 4/0AWG VM PDE</t>
  </si>
  <si>
    <t>Qtd de Varetas</t>
  </si>
  <si>
    <t>Código</t>
  </si>
  <si>
    <t>Descrição</t>
  </si>
  <si>
    <t>Azul</t>
  </si>
  <si>
    <t>Laranja</t>
  </si>
  <si>
    <t>Vermelho</t>
  </si>
  <si>
    <t>Verde</t>
  </si>
  <si>
    <t>Amarelo</t>
  </si>
  <si>
    <t>Preto</t>
  </si>
  <si>
    <t>8.1</t>
  </si>
  <si>
    <t>8.2</t>
  </si>
  <si>
    <t>8.3</t>
  </si>
  <si>
    <t>8.4</t>
  </si>
  <si>
    <t>8.5</t>
  </si>
  <si>
    <t>Ao Escorregamento ou Ruptura - Cabo Concêntrico</t>
  </si>
  <si>
    <t>7.5</t>
  </si>
  <si>
    <t>∆L da Alça para Cordoalha de Aço</t>
  </si>
  <si>
    <t>4 (2+2)</t>
  </si>
  <si>
    <t>Ao Escorregamento ou Ruptura - Arame de Cerca</t>
  </si>
  <si>
    <t>Distância Entre Furos do Isolador</t>
  </si>
  <si>
    <t>400 ± 25</t>
  </si>
  <si>
    <t>710 ± 25</t>
  </si>
  <si>
    <t>865 ± 25</t>
  </si>
  <si>
    <t>1000 ± 25</t>
  </si>
  <si>
    <t>345 ± 25</t>
  </si>
  <si>
    <t>330 ± 25</t>
  </si>
  <si>
    <t>460 ± 25</t>
  </si>
  <si>
    <t>480 ± 25</t>
  </si>
  <si>
    <t>500 ± 25</t>
  </si>
  <si>
    <t>730 ± 25</t>
  </si>
  <si>
    <t>820 ± 25</t>
  </si>
  <si>
    <t>520 ± 25</t>
  </si>
  <si>
    <t>600 ± 25</t>
  </si>
  <si>
    <t>Senha: Normas</t>
  </si>
  <si>
    <t>ANEXO II - FOLHA DE DADOS TÉCNICOS E CARACTERÍSTICAS GARANTIDAS
ET.00249.EQTL - Pré-formados Metálicos em Liga de Alumínio
Revisão 00 - 2026</t>
  </si>
  <si>
    <t>ALCA PREF SERV CAL MULT NI 10/16MM2 BR PDE</t>
  </si>
  <si>
    <t>ALCA PREF SERV CAL MULT NI 25MM2 LR PDE</t>
  </si>
  <si>
    <t>ALCA PREF SERV CAL MULT NI 35MM2 VM PDE</t>
  </si>
  <si>
    <t>ALCA PREF SERV CAL MULT NI 50MM2 VD PDE</t>
  </si>
  <si>
    <t>ALCA PREF SERV CAL MULT NI 70MM2 PT PDE</t>
  </si>
  <si>
    <t>LACO PREF CAL ROLD NI 16MM2 BR PDE</t>
  </si>
  <si>
    <t>LACO PREF CAL ROLD NI 25MM2 LR PDE</t>
  </si>
  <si>
    <t>LACO PREF CAL ROLD NI 35MM2 VM PDE</t>
  </si>
  <si>
    <t>LACO PREF CAL ROLD NI 50MM2 VD PDE</t>
  </si>
  <si>
    <t>LACO PREF CAL ROLD NI 70MM2 PT PDE</t>
  </si>
  <si>
    <t>LACO PREF CAL TOPO 155,4MCM P60 AZ PDE</t>
  </si>
  <si>
    <t>LACO PREF CAL TOPO 246,9MCM P60 VM PDE</t>
  </si>
  <si>
    <t>LACO PREF CAL TOPO 395,4MCM P60 AM PDE</t>
  </si>
  <si>
    <t>LACO PREF CAL LAT SP 155,4MCM P60 AZ PDE</t>
  </si>
  <si>
    <t>LACO PREF CAL LAT SP 246,9MCM P60 VM PDE</t>
  </si>
  <si>
    <t>LACO PREF CAL LAT SP 394,5MCM P60 AM PDE</t>
  </si>
  <si>
    <t>LACO PREF CAL LAT DP 155,4MCM AZ PDE</t>
  </si>
  <si>
    <t>LACO PREF CAL LAT DP 246,9MCM VM PDE</t>
  </si>
  <si>
    <t>LACO PREF CAL LAT DP 394,5MCM VD PDE</t>
  </si>
  <si>
    <t>Branco</t>
  </si>
  <si>
    <r>
      <t xml:space="preserve">3 </t>
    </r>
    <r>
      <rPr>
        <sz val="10"/>
        <color rgb="FF000000"/>
        <rFont val="Aptos Narrow"/>
        <family val="2"/>
      </rPr>
      <t>±</t>
    </r>
    <r>
      <rPr>
        <sz val="9"/>
        <color rgb="FF000000"/>
        <rFont val="Arial"/>
        <family val="2"/>
      </rPr>
      <t xml:space="preserve"> 0,5</t>
    </r>
  </si>
  <si>
    <t>Pré-formado em Liga de Alumínio  6061 ou 6201</t>
  </si>
  <si>
    <t xml:space="preserve">Oxido de alumínio com alto teor de pureza </t>
  </si>
  <si>
    <t>445 ± 25</t>
  </si>
  <si>
    <t>510 ± 25</t>
  </si>
  <si>
    <t>545 ± 25</t>
  </si>
  <si>
    <t>380 ± 25</t>
  </si>
  <si>
    <t>420 ± 25</t>
  </si>
  <si>
    <t>470 ± 25</t>
  </si>
  <si>
    <t>690 ± 25</t>
  </si>
  <si>
    <t>630 ± 25</t>
  </si>
  <si>
    <t>24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</si>
</sst>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i/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2" fontId="4" fillId="0" borderId="0" xfId="0" applyNumberFormat="1" applyFont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971939</xdr:colOff>
      <xdr:row>1</xdr:row>
      <xdr:rowOff>30729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21837" cy="536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BY1048568"/>
  <sheetViews>
    <sheetView showGridLines="0" showZeros="0" tabSelected="1" topLeftCell="A14" zoomScale="90" zoomScaleNormal="90" zoomScaleSheetLayoutView="100" workbookViewId="0">
      <selection activeCell="U36" sqref="U36"/>
    </sheetView>
  </sheetViews>
  <sheetFormatPr defaultRowHeight="14.5" x14ac:dyDescent="0.35"/>
  <cols>
    <col min="1" max="1" width="5.26953125" style="18" customWidth="1"/>
    <col min="2" max="2" width="17.1796875" style="14" customWidth="1"/>
    <col min="3" max="3" width="11.26953125" style="14" customWidth="1"/>
    <col min="4" max="4" width="14.54296875" style="14" customWidth="1"/>
    <col min="5" max="5" width="7" style="14" customWidth="1"/>
    <col min="6" max="6" width="4.1796875" style="14" customWidth="1"/>
    <col min="7" max="7" width="11.26953125" style="15" customWidth="1"/>
    <col min="8" max="8" width="27.453125" style="15" customWidth="1"/>
    <col min="9" max="9" width="21.7265625" style="14" customWidth="1"/>
    <col min="10" max="10" width="2.453125" style="15" customWidth="1"/>
    <col min="11" max="11" width="14.7265625" style="14" customWidth="1"/>
    <col min="12" max="12" width="5.1796875" style="15" customWidth="1"/>
    <col min="13" max="13" width="11" style="14" hidden="1" customWidth="1"/>
    <col min="14" max="14" width="17.54296875" style="14" hidden="1" customWidth="1"/>
    <col min="15" max="15" width="14.26953125" style="14" hidden="1" customWidth="1"/>
    <col min="16" max="16" width="16.1796875" style="14" hidden="1" customWidth="1"/>
    <col min="17" max="17" width="13.26953125" style="14" hidden="1" customWidth="1"/>
    <col min="18" max="18" width="9.1796875" style="14" hidden="1" customWidth="1"/>
    <col min="19" max="29" width="9.1796875" style="14" customWidth="1"/>
    <col min="30" max="16384" width="8.7265625" style="14"/>
  </cols>
  <sheetData>
    <row r="1" spans="1:77" ht="40" customHeight="1" thickBot="1" x14ac:dyDescent="0.4">
      <c r="A1" s="30" t="s">
        <v>98</v>
      </c>
      <c r="B1" s="30"/>
      <c r="C1" s="30"/>
      <c r="D1" s="30"/>
      <c r="E1" s="30"/>
      <c r="F1" s="30"/>
      <c r="G1" s="30"/>
      <c r="H1" s="30"/>
      <c r="I1" s="30"/>
      <c r="J1" s="12"/>
      <c r="K1" s="13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</row>
    <row r="2" spans="1:77" ht="20.149999999999999" customHeight="1" thickBot="1" x14ac:dyDescent="0.4">
      <c r="A2" s="28" t="s">
        <v>8</v>
      </c>
      <c r="B2" s="28"/>
      <c r="C2" s="29"/>
      <c r="D2" s="29"/>
      <c r="E2" s="29"/>
      <c r="F2" s="29"/>
      <c r="G2" s="29"/>
      <c r="H2" s="29"/>
      <c r="I2" s="29"/>
      <c r="J2" s="12"/>
      <c r="K2" s="13"/>
      <c r="L2" s="12"/>
      <c r="M2" s="13"/>
      <c r="N2" s="13"/>
      <c r="O2" s="13"/>
      <c r="P2" s="13"/>
      <c r="Q2" s="13" t="s">
        <v>15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</row>
    <row r="3" spans="1:77" ht="20.149999999999999" customHeight="1" thickBot="1" x14ac:dyDescent="0.4">
      <c r="A3" s="28" t="s">
        <v>9</v>
      </c>
      <c r="B3" s="28"/>
      <c r="C3" s="29"/>
      <c r="D3" s="29"/>
      <c r="E3" s="29"/>
      <c r="F3" s="29"/>
      <c r="G3" s="29"/>
      <c r="H3" s="29"/>
      <c r="I3" s="29"/>
      <c r="J3" s="12"/>
      <c r="K3" s="13"/>
      <c r="L3" s="12"/>
      <c r="M3" s="13"/>
      <c r="N3" s="13"/>
      <c r="O3" s="13"/>
      <c r="P3" s="13"/>
      <c r="Q3" s="13" t="s">
        <v>16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</row>
    <row r="4" spans="1:77" ht="20.149999999999999" customHeight="1" thickBot="1" x14ac:dyDescent="0.4">
      <c r="A4" s="28" t="s">
        <v>5</v>
      </c>
      <c r="B4" s="28"/>
      <c r="C4" s="29"/>
      <c r="D4" s="29"/>
      <c r="E4" s="29"/>
      <c r="F4" s="29"/>
      <c r="G4" s="29"/>
      <c r="H4" s="29"/>
      <c r="I4" s="29"/>
      <c r="J4" s="12"/>
      <c r="K4" s="13"/>
      <c r="L4" s="12"/>
      <c r="M4" s="13"/>
      <c r="N4" s="13"/>
      <c r="O4" s="13"/>
      <c r="P4" s="13"/>
      <c r="Q4" s="13" t="s">
        <v>17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</row>
    <row r="5" spans="1:77" ht="20.149999999999999" customHeight="1" thickBot="1" x14ac:dyDescent="0.4">
      <c r="A5" s="28" t="s">
        <v>12</v>
      </c>
      <c r="B5" s="28"/>
      <c r="C5" s="29"/>
      <c r="D5" s="29"/>
      <c r="E5" s="29"/>
      <c r="F5" s="29"/>
      <c r="G5" s="29"/>
      <c r="H5" s="29"/>
      <c r="I5" s="29"/>
      <c r="J5" s="12"/>
      <c r="K5" s="13"/>
      <c r="L5" s="12"/>
      <c r="M5" s="13"/>
      <c r="N5" s="13"/>
      <c r="O5" s="13"/>
      <c r="P5" s="13"/>
      <c r="Q5" s="13" t="s">
        <v>19</v>
      </c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</row>
    <row r="6" spans="1:77" ht="20.149999999999999" customHeight="1" thickBot="1" x14ac:dyDescent="0.4">
      <c r="A6" s="28" t="s">
        <v>2</v>
      </c>
      <c r="B6" s="28"/>
      <c r="C6" s="29"/>
      <c r="D6" s="29"/>
      <c r="E6" s="29"/>
      <c r="F6" s="29"/>
      <c r="G6" s="29"/>
      <c r="H6" s="29"/>
      <c r="I6" s="29"/>
      <c r="J6" s="12"/>
      <c r="K6" s="13"/>
      <c r="L6" s="12"/>
      <c r="M6" s="13"/>
      <c r="N6" s="13"/>
      <c r="O6" s="13"/>
      <c r="P6" s="13"/>
      <c r="Q6" s="13" t="s">
        <v>20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</row>
    <row r="7" spans="1:77" ht="20.149999999999999" customHeight="1" thickBot="1" x14ac:dyDescent="0.4">
      <c r="A7" s="28" t="s">
        <v>6</v>
      </c>
      <c r="B7" s="28"/>
      <c r="C7" s="31" t="str">
        <f>IFERROR(VLOOKUP(C6,Planilha1!$C$4:$D$52,2,0)," ")</f>
        <v xml:space="preserve"> </v>
      </c>
      <c r="D7" s="31"/>
      <c r="E7" s="31"/>
      <c r="F7" s="31"/>
      <c r="G7" s="31"/>
      <c r="H7" s="31"/>
      <c r="I7" s="31"/>
      <c r="J7" s="12"/>
      <c r="K7" s="13"/>
      <c r="L7" s="12"/>
      <c r="M7" s="13"/>
      <c r="N7" s="13"/>
      <c r="O7" s="13"/>
      <c r="P7" s="13"/>
      <c r="Q7" s="13" t="s">
        <v>21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</row>
    <row r="8" spans="1:77" ht="20.149999999999999" customHeight="1" thickBot="1" x14ac:dyDescent="0.4">
      <c r="A8" s="28" t="s">
        <v>4</v>
      </c>
      <c r="B8" s="28"/>
      <c r="C8" s="29"/>
      <c r="D8" s="29"/>
      <c r="E8" s="29"/>
      <c r="F8" s="29"/>
      <c r="G8" s="29"/>
      <c r="H8" s="29"/>
      <c r="I8" s="29"/>
      <c r="J8" s="12"/>
      <c r="K8" s="13"/>
      <c r="L8" s="12"/>
      <c r="M8" s="13"/>
      <c r="N8" s="13"/>
      <c r="O8" s="13"/>
      <c r="P8" s="13"/>
      <c r="Q8" s="13" t="s">
        <v>18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</row>
    <row r="9" spans="1:77" ht="20.149999999999999" customHeight="1" thickBot="1" x14ac:dyDescent="0.4">
      <c r="A9" s="28" t="s">
        <v>3</v>
      </c>
      <c r="B9" s="28"/>
      <c r="C9" s="29"/>
      <c r="D9" s="29"/>
      <c r="E9" s="29"/>
      <c r="F9" s="29"/>
      <c r="G9" s="29"/>
      <c r="H9" s="29"/>
      <c r="I9" s="29"/>
      <c r="J9" s="12"/>
      <c r="K9" s="13"/>
      <c r="L9" s="12"/>
      <c r="M9" s="13"/>
      <c r="N9" s="13"/>
      <c r="O9" s="13"/>
      <c r="P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</row>
    <row r="10" spans="1:77" ht="20.149999999999999" customHeight="1" thickBot="1" x14ac:dyDescent="0.4">
      <c r="A10" s="10" t="s">
        <v>0</v>
      </c>
      <c r="B10" s="30" t="s">
        <v>1</v>
      </c>
      <c r="C10" s="30"/>
      <c r="D10" s="30"/>
      <c r="E10" s="30"/>
      <c r="F10" s="30"/>
      <c r="G10" s="10" t="s">
        <v>13</v>
      </c>
      <c r="H10" s="10" t="s">
        <v>11</v>
      </c>
      <c r="I10" s="7" t="s">
        <v>10</v>
      </c>
      <c r="J10" s="12"/>
      <c r="K10" s="12"/>
      <c r="M10" s="13"/>
      <c r="N10" s="12" t="s">
        <v>7</v>
      </c>
      <c r="O10" s="12"/>
      <c r="P10" s="12"/>
      <c r="Q10" s="12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</row>
    <row r="11" spans="1:77" ht="25.5" thickBot="1" x14ac:dyDescent="0.4">
      <c r="A11" s="11">
        <v>1</v>
      </c>
      <c r="B11" s="32" t="s">
        <v>14</v>
      </c>
      <c r="C11" s="32"/>
      <c r="D11" s="32"/>
      <c r="E11" s="32"/>
      <c r="F11" s="32"/>
      <c r="G11" s="2" t="s">
        <v>23</v>
      </c>
      <c r="H11" s="2" t="s">
        <v>120</v>
      </c>
      <c r="I11" s="8"/>
      <c r="J11" s="12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7"/>
      <c r="BW11" s="17"/>
      <c r="BX11" s="17"/>
      <c r="BY11" s="17"/>
    </row>
    <row r="12" spans="1:77" ht="25.5" customHeight="1" thickBot="1" x14ac:dyDescent="0.4">
      <c r="A12" s="11">
        <v>2</v>
      </c>
      <c r="B12" s="25" t="s">
        <v>33</v>
      </c>
      <c r="C12" s="26"/>
      <c r="D12" s="26"/>
      <c r="E12" s="26"/>
      <c r="F12" s="27"/>
      <c r="G12" s="2" t="s">
        <v>27</v>
      </c>
      <c r="H12" s="2">
        <v>35</v>
      </c>
      <c r="I12" s="8"/>
      <c r="J12" s="12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7"/>
      <c r="BW12" s="17"/>
      <c r="BX12" s="17"/>
      <c r="BY12" s="17"/>
    </row>
    <row r="13" spans="1:77" ht="25.5" customHeight="1" thickBot="1" x14ac:dyDescent="0.4">
      <c r="A13" s="11">
        <v>3</v>
      </c>
      <c r="B13" s="25" t="s">
        <v>51</v>
      </c>
      <c r="C13" s="26"/>
      <c r="D13" s="26"/>
      <c r="E13" s="26"/>
      <c r="F13" s="27"/>
      <c r="G13" s="2" t="s">
        <v>25</v>
      </c>
      <c r="H13" s="2">
        <v>3</v>
      </c>
      <c r="I13" s="8"/>
      <c r="J13" s="12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7"/>
      <c r="BW13" s="17"/>
      <c r="BX13" s="17"/>
      <c r="BY13" s="17"/>
    </row>
    <row r="14" spans="1:77" ht="15" thickBot="1" x14ac:dyDescent="0.4">
      <c r="A14" s="11">
        <v>4</v>
      </c>
      <c r="B14" s="34" t="s">
        <v>26</v>
      </c>
      <c r="C14" s="35"/>
      <c r="D14" s="35"/>
      <c r="E14" s="35"/>
      <c r="F14" s="36"/>
      <c r="G14" s="2" t="s">
        <v>23</v>
      </c>
      <c r="H14" s="2" t="s">
        <v>23</v>
      </c>
      <c r="I14" s="8"/>
      <c r="J14" s="12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7"/>
      <c r="BW14" s="17"/>
      <c r="BX14" s="17"/>
      <c r="BY14" s="17"/>
    </row>
    <row r="15" spans="1:77" ht="25.5" thickBot="1" x14ac:dyDescent="0.4">
      <c r="A15" s="11">
        <v>5</v>
      </c>
      <c r="B15" s="32" t="s">
        <v>34</v>
      </c>
      <c r="C15" s="32"/>
      <c r="D15" s="32"/>
      <c r="E15" s="32"/>
      <c r="F15" s="32"/>
      <c r="G15" s="2" t="s">
        <v>23</v>
      </c>
      <c r="H15" s="2" t="s">
        <v>121</v>
      </c>
      <c r="I15" s="8"/>
      <c r="J15" s="12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7"/>
      <c r="BW15" s="17"/>
      <c r="BX15" s="17"/>
      <c r="BY15" s="17"/>
    </row>
    <row r="16" spans="1:77" ht="15" thickBot="1" x14ac:dyDescent="0.4">
      <c r="A16" s="2" t="s">
        <v>30</v>
      </c>
      <c r="B16" s="22" t="s">
        <v>35</v>
      </c>
      <c r="C16" s="23"/>
      <c r="D16" s="23"/>
      <c r="E16" s="23"/>
      <c r="F16" s="24"/>
      <c r="G16" s="2" t="s">
        <v>25</v>
      </c>
      <c r="H16" s="2">
        <v>99</v>
      </c>
      <c r="I16" s="8"/>
      <c r="J16" s="12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7"/>
      <c r="BW16" s="17"/>
      <c r="BX16" s="17"/>
      <c r="BY16" s="17"/>
    </row>
    <row r="17" spans="1:77" ht="15" thickBot="1" x14ac:dyDescent="0.4">
      <c r="A17" s="11">
        <v>6</v>
      </c>
      <c r="B17" s="25" t="s">
        <v>29</v>
      </c>
      <c r="C17" s="26"/>
      <c r="D17" s="26"/>
      <c r="E17" s="26"/>
      <c r="F17" s="27"/>
      <c r="G17" s="2" t="s">
        <v>36</v>
      </c>
      <c r="H17" s="20" t="str">
        <f>IFERROR(VLOOKUP(C6,Planilha1!$C$3:$W$52,3,0),"")</f>
        <v/>
      </c>
      <c r="I17" s="8"/>
      <c r="J17" s="12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7"/>
      <c r="BW17" s="17"/>
      <c r="BX17" s="17"/>
      <c r="BY17" s="17"/>
    </row>
    <row r="18" spans="1:77" ht="15" thickBot="1" x14ac:dyDescent="0.4">
      <c r="A18" s="11">
        <v>7</v>
      </c>
      <c r="B18" s="32" t="s">
        <v>28</v>
      </c>
      <c r="C18" s="32"/>
      <c r="D18" s="32"/>
      <c r="E18" s="32"/>
      <c r="F18" s="32"/>
      <c r="G18" s="2" t="s">
        <v>23</v>
      </c>
      <c r="H18" s="20" t="s">
        <v>23</v>
      </c>
      <c r="I18" s="8"/>
      <c r="J18" s="12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7"/>
      <c r="BW18" s="17"/>
      <c r="BX18" s="17"/>
      <c r="BY18" s="17"/>
    </row>
    <row r="19" spans="1:77" ht="14.5" customHeight="1" thickBot="1" x14ac:dyDescent="0.4">
      <c r="A19" s="2" t="s">
        <v>52</v>
      </c>
      <c r="B19" s="33" t="s">
        <v>45</v>
      </c>
      <c r="C19" s="33"/>
      <c r="D19" s="33"/>
      <c r="E19" s="33"/>
      <c r="F19" s="33"/>
      <c r="G19" s="2" t="s">
        <v>24</v>
      </c>
      <c r="H19" s="20" t="str">
        <f>IFERROR(VLOOKUP($C$6,Planilha1!$C$3:$W$52,4,0),"")</f>
        <v/>
      </c>
      <c r="I19" s="8"/>
      <c r="J19" s="12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7"/>
      <c r="BW19" s="17"/>
      <c r="BX19" s="17"/>
      <c r="BY19" s="17"/>
    </row>
    <row r="20" spans="1:77" ht="14.5" customHeight="1" thickBot="1" x14ac:dyDescent="0.4">
      <c r="A20" s="2" t="s">
        <v>53</v>
      </c>
      <c r="B20" s="22" t="s">
        <v>37</v>
      </c>
      <c r="C20" s="23"/>
      <c r="D20" s="23"/>
      <c r="E20" s="23"/>
      <c r="F20" s="24"/>
      <c r="G20" s="2" t="s">
        <v>24</v>
      </c>
      <c r="H20" s="20" t="str">
        <f>IFERROR(VLOOKUP($C$6,Planilha1!$C$3:$W$52,5,0),"")</f>
        <v/>
      </c>
      <c r="I20" s="8"/>
      <c r="J20" s="12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7"/>
      <c r="BW20" s="17"/>
      <c r="BX20" s="17"/>
      <c r="BY20" s="17"/>
    </row>
    <row r="21" spans="1:77" ht="14.5" customHeight="1" thickBot="1" x14ac:dyDescent="0.4">
      <c r="A21" s="2" t="s">
        <v>54</v>
      </c>
      <c r="B21" s="22" t="s">
        <v>38</v>
      </c>
      <c r="C21" s="23"/>
      <c r="D21" s="23"/>
      <c r="E21" s="23"/>
      <c r="F21" s="24"/>
      <c r="G21" s="2" t="s">
        <v>24</v>
      </c>
      <c r="H21" s="20" t="str">
        <f>IFERROR(VLOOKUP($C$6,Planilha1!$C$3:$W$52,6,0),"")</f>
        <v/>
      </c>
      <c r="I21" s="8"/>
      <c r="J21" s="12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7"/>
      <c r="BW21" s="17"/>
      <c r="BX21" s="17"/>
      <c r="BY21" s="17"/>
    </row>
    <row r="22" spans="1:77" ht="17" customHeight="1" thickBot="1" x14ac:dyDescent="0.4">
      <c r="A22" s="2" t="s">
        <v>55</v>
      </c>
      <c r="B22" s="33" t="s">
        <v>39</v>
      </c>
      <c r="C22" s="33"/>
      <c r="D22" s="33"/>
      <c r="E22" s="33"/>
      <c r="F22" s="33"/>
      <c r="G22" s="2" t="s">
        <v>24</v>
      </c>
      <c r="H22" s="20" t="str">
        <f>IFERROR(VLOOKUP($C$6,Planilha1!$C$3:$W$52,7,0),"")</f>
        <v/>
      </c>
      <c r="I22" s="8"/>
      <c r="J22" s="12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7"/>
      <c r="BW22" s="17"/>
      <c r="BX22" s="17"/>
      <c r="BY22" s="17"/>
    </row>
    <row r="23" spans="1:77" ht="17" customHeight="1" thickBot="1" x14ac:dyDescent="0.4">
      <c r="A23" s="2" t="s">
        <v>79</v>
      </c>
      <c r="B23" s="22" t="s">
        <v>80</v>
      </c>
      <c r="C23" s="23"/>
      <c r="D23" s="23"/>
      <c r="E23" s="23"/>
      <c r="F23" s="24"/>
      <c r="G23" s="2" t="s">
        <v>24</v>
      </c>
      <c r="H23" s="20" t="str">
        <f>IFERROR(VLOOKUP($C$6,Planilha1!$C$3:$W$52,8,0),"")</f>
        <v/>
      </c>
      <c r="I23" s="8"/>
      <c r="J23" s="12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7"/>
      <c r="BW23" s="17"/>
      <c r="BX23" s="17"/>
      <c r="BY23" s="17"/>
    </row>
    <row r="24" spans="1:77" ht="15" thickBot="1" x14ac:dyDescent="0.4">
      <c r="A24" s="11">
        <v>8</v>
      </c>
      <c r="B24" s="32" t="s">
        <v>40</v>
      </c>
      <c r="C24" s="32"/>
      <c r="D24" s="32"/>
      <c r="E24" s="32"/>
      <c r="F24" s="32"/>
      <c r="G24" s="2"/>
      <c r="H24" s="20"/>
      <c r="I24" s="8"/>
      <c r="J24" s="12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7"/>
      <c r="BW24" s="17"/>
      <c r="BX24" s="17"/>
      <c r="BY24" s="17"/>
    </row>
    <row r="25" spans="1:77" ht="15" thickBot="1" x14ac:dyDescent="0.4">
      <c r="A25" s="2" t="s">
        <v>73</v>
      </c>
      <c r="B25" s="22" t="s">
        <v>41</v>
      </c>
      <c r="C25" s="23"/>
      <c r="D25" s="23"/>
      <c r="E25" s="23"/>
      <c r="F25" s="24"/>
      <c r="G25" s="2" t="s">
        <v>32</v>
      </c>
      <c r="H25" s="20" t="str">
        <f>IFERROR(VLOOKUP($C$6,Planilha1!$C$3:$W$52,9,0),"")</f>
        <v/>
      </c>
      <c r="I25" s="8"/>
      <c r="J25" s="12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7"/>
      <c r="BW25" s="17"/>
      <c r="BX25" s="17"/>
      <c r="BY25" s="17"/>
    </row>
    <row r="26" spans="1:77" ht="15" thickBot="1" x14ac:dyDescent="0.4">
      <c r="A26" s="2" t="s">
        <v>74</v>
      </c>
      <c r="B26" s="22" t="s">
        <v>42</v>
      </c>
      <c r="C26" s="23"/>
      <c r="D26" s="23"/>
      <c r="E26" s="23"/>
      <c r="F26" s="24"/>
      <c r="G26" s="2" t="s">
        <v>32</v>
      </c>
      <c r="H26" s="20" t="str">
        <f>IFERROR(VLOOKUP($C$6,Planilha1!$C$3:$W$52,10,0),"")</f>
        <v/>
      </c>
      <c r="I26" s="8"/>
      <c r="J26" s="12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7"/>
      <c r="BW26" s="17"/>
      <c r="BX26" s="17"/>
      <c r="BY26" s="17"/>
    </row>
    <row r="27" spans="1:77" ht="15" thickBot="1" x14ac:dyDescent="0.4">
      <c r="A27" s="2" t="s">
        <v>75</v>
      </c>
      <c r="B27" s="22" t="s">
        <v>43</v>
      </c>
      <c r="C27" s="23"/>
      <c r="D27" s="23"/>
      <c r="E27" s="23"/>
      <c r="F27" s="24"/>
      <c r="G27" s="2" t="s">
        <v>32</v>
      </c>
      <c r="H27" s="20" t="str">
        <f>IFERROR(VLOOKUP($C$6,Planilha1!$C$3:$W$52,11,0),"")</f>
        <v/>
      </c>
      <c r="I27" s="8"/>
      <c r="J27" s="12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7"/>
      <c r="BW27" s="17"/>
      <c r="BX27" s="17"/>
      <c r="BY27" s="17"/>
    </row>
    <row r="28" spans="1:77" ht="15" thickBot="1" x14ac:dyDescent="0.4">
      <c r="A28" s="2" t="s">
        <v>76</v>
      </c>
      <c r="B28" s="22" t="s">
        <v>78</v>
      </c>
      <c r="C28" s="23"/>
      <c r="D28" s="23"/>
      <c r="E28" s="23"/>
      <c r="F28" s="24"/>
      <c r="G28" s="2" t="s">
        <v>32</v>
      </c>
      <c r="H28" s="20" t="str">
        <f>IFERROR(VLOOKUP($C$6,Planilha1!$C$3:$W$52,12,0),"")</f>
        <v/>
      </c>
      <c r="I28" s="8"/>
      <c r="J28" s="12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7"/>
      <c r="BW28" s="17"/>
      <c r="BX28" s="17"/>
      <c r="BY28" s="17"/>
    </row>
    <row r="29" spans="1:77" ht="15" thickBot="1" x14ac:dyDescent="0.4">
      <c r="A29" s="2" t="s">
        <v>77</v>
      </c>
      <c r="B29" s="33" t="s">
        <v>31</v>
      </c>
      <c r="C29" s="33"/>
      <c r="D29" s="33"/>
      <c r="E29" s="33"/>
      <c r="F29" s="33"/>
      <c r="G29" s="2" t="s">
        <v>32</v>
      </c>
      <c r="H29" s="20" t="str">
        <f>IFERROR(VLOOKUP($C$6,Planilha1!$C$3:$W$52,15,0),"")</f>
        <v/>
      </c>
      <c r="I29" s="8"/>
      <c r="J29" s="12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7"/>
      <c r="BW29" s="17"/>
      <c r="BX29" s="17"/>
      <c r="BY29" s="17"/>
    </row>
    <row r="30" spans="1:77" ht="15" thickBot="1" x14ac:dyDescent="0.4">
      <c r="A30" s="11">
        <v>9</v>
      </c>
      <c r="B30" s="32" t="s">
        <v>46</v>
      </c>
      <c r="C30" s="32"/>
      <c r="D30" s="32"/>
      <c r="E30" s="32"/>
      <c r="F30" s="32"/>
      <c r="G30" s="2" t="s">
        <v>23</v>
      </c>
      <c r="H30" s="20" t="str">
        <f>IFERROR(VLOOKUP($C$6,Planilha1!$C$3:$W$52,16,0),"")</f>
        <v/>
      </c>
      <c r="I30" s="8"/>
      <c r="J30" s="12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7"/>
      <c r="BW30" s="17"/>
      <c r="BX30" s="17"/>
      <c r="BY30" s="17"/>
    </row>
    <row r="31" spans="1:77" ht="15" thickBot="1" x14ac:dyDescent="0.4">
      <c r="A31" s="11">
        <v>10</v>
      </c>
      <c r="B31" s="32" t="s">
        <v>22</v>
      </c>
      <c r="C31" s="32"/>
      <c r="D31" s="32"/>
      <c r="E31" s="32"/>
      <c r="F31" s="32"/>
      <c r="G31" s="2" t="s">
        <v>23</v>
      </c>
      <c r="H31" s="2" t="s">
        <v>130</v>
      </c>
      <c r="I31" s="9"/>
      <c r="J31" s="12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7"/>
      <c r="BW31" s="17"/>
      <c r="BX31" s="17"/>
      <c r="BY31" s="17"/>
    </row>
    <row r="32" spans="1:77" ht="15" customHeight="1" x14ac:dyDescent="0.35">
      <c r="J32" s="12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7"/>
      <c r="BW32" s="17"/>
      <c r="BX32" s="17"/>
      <c r="BY32" s="17"/>
    </row>
    <row r="33" spans="10:77" x14ac:dyDescent="0.35">
      <c r="J33" s="12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7"/>
      <c r="BW33" s="17"/>
      <c r="BX33" s="17"/>
      <c r="BY33" s="17"/>
    </row>
    <row r="34" spans="10:77" x14ac:dyDescent="0.35">
      <c r="J34" s="12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7"/>
      <c r="BW34" s="17"/>
      <c r="BX34" s="17"/>
      <c r="BY34" s="17"/>
    </row>
    <row r="35" spans="10:77" x14ac:dyDescent="0.35">
      <c r="J35" s="12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7"/>
      <c r="BW35" s="17"/>
      <c r="BX35" s="17"/>
      <c r="BY35" s="17"/>
    </row>
    <row r="36" spans="10:77" x14ac:dyDescent="0.35">
      <c r="J36" s="12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7"/>
      <c r="BW36" s="17"/>
      <c r="BX36" s="17"/>
      <c r="BY36" s="17"/>
    </row>
    <row r="37" spans="10:77" x14ac:dyDescent="0.35">
      <c r="J37" s="12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7"/>
      <c r="BW37" s="17"/>
      <c r="BX37" s="17"/>
      <c r="BY37" s="17"/>
    </row>
    <row r="38" spans="10:77" x14ac:dyDescent="0.35">
      <c r="J38" s="12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7"/>
      <c r="BW38" s="17"/>
      <c r="BX38" s="17"/>
      <c r="BY38" s="17"/>
    </row>
    <row r="39" spans="10:77" ht="33.75" customHeight="1" x14ac:dyDescent="0.35">
      <c r="J39" s="12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7"/>
      <c r="BW39" s="17"/>
      <c r="BX39" s="17"/>
      <c r="BY39" s="17"/>
    </row>
    <row r="40" spans="10:77" x14ac:dyDescent="0.35">
      <c r="J40" s="12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</row>
    <row r="41" spans="10:77" x14ac:dyDescent="0.35">
      <c r="J41" s="12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</row>
    <row r="42" spans="10:77" x14ac:dyDescent="0.35">
      <c r="J42" s="12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</row>
    <row r="43" spans="10:77" x14ac:dyDescent="0.35">
      <c r="J43" s="12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</row>
    <row r="44" spans="10:77" x14ac:dyDescent="0.35">
      <c r="J44" s="12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</row>
    <row r="45" spans="10:77" x14ac:dyDescent="0.35">
      <c r="J45" s="12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</row>
    <row r="46" spans="10:77" x14ac:dyDescent="0.35">
      <c r="J46" s="12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</row>
    <row r="47" spans="10:77" x14ac:dyDescent="0.35">
      <c r="J47" s="12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</row>
    <row r="48" spans="10:77" x14ac:dyDescent="0.35">
      <c r="J48" s="12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</row>
    <row r="49" spans="10:73" x14ac:dyDescent="0.35">
      <c r="J49" s="12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</row>
    <row r="50" spans="10:73" x14ac:dyDescent="0.35">
      <c r="J50" s="12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</row>
    <row r="51" spans="10:73" x14ac:dyDescent="0.35">
      <c r="J51" s="12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</row>
    <row r="1048568" spans="1:1" x14ac:dyDescent="0.35">
      <c r="A1048568" s="19" t="s">
        <v>97</v>
      </c>
    </row>
  </sheetData>
  <sheetProtection algorithmName="SHA-512" hashValue="D4LJUw55syRAgF54vjZTjJMEs+5s+UH6Qba49tDQE6AW8RsnL+y48bcmYQd2NuSiwL3zIEah4D6mv7Y4at43gw==" saltValue="KJhkCGh9/ZbTMmAI46TViQ==" spinCount="100000" sheet="1" objects="1" scenarios="1"/>
  <dataConsolidate/>
  <mergeCells count="39">
    <mergeCell ref="B31:F31"/>
    <mergeCell ref="B11:F11"/>
    <mergeCell ref="B23:F23"/>
    <mergeCell ref="B19:F19"/>
    <mergeCell ref="B14:F14"/>
    <mergeCell ref="B18:F18"/>
    <mergeCell ref="B24:F24"/>
    <mergeCell ref="B30:F30"/>
    <mergeCell ref="B25:F25"/>
    <mergeCell ref="B29:F29"/>
    <mergeCell ref="B26:F26"/>
    <mergeCell ref="B27:F27"/>
    <mergeCell ref="B28:F28"/>
    <mergeCell ref="B22:F22"/>
    <mergeCell ref="B15:F15"/>
    <mergeCell ref="B13:F13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6:F16"/>
    <mergeCell ref="B20:F20"/>
    <mergeCell ref="B21:F21"/>
    <mergeCell ref="B17:F17"/>
    <mergeCell ref="A8:B8"/>
    <mergeCell ref="C8:I8"/>
    <mergeCell ref="A9:B9"/>
    <mergeCell ref="C9:I9"/>
    <mergeCell ref="B12:F12"/>
    <mergeCell ref="B10:F10"/>
  </mergeCells>
  <phoneticPr fontId="6" type="noConversion"/>
  <conditionalFormatting sqref="I11:I30">
    <cfRule type="cellIs" dxfId="0" priority="5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ignoredErrors>
    <ignoredError sqref="C7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908C09C-2272-40FB-9B5D-35440A10375E}">
          <x14:formula1>
            <xm:f>Planilha1!$C$55:$C$103</xm:f>
          </x14:formula1>
          <xm:sqref>C6:I6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ABDB-3019-4887-AC4D-71BCBCE3DF3C}">
  <sheetPr codeName="Planilha2"/>
  <dimension ref="C2:W81"/>
  <sheetViews>
    <sheetView zoomScale="90" zoomScaleNormal="90" workbookViewId="0">
      <pane ySplit="3" topLeftCell="A4" activePane="bottomLeft" state="frozen"/>
      <selection pane="bottomLeft" activeCell="D16" sqref="D16"/>
    </sheetView>
  </sheetViews>
  <sheetFormatPr defaultRowHeight="14.5" x14ac:dyDescent="0.35"/>
  <cols>
    <col min="3" max="3" width="11.26953125" customWidth="1"/>
    <col min="4" max="4" width="44" bestFit="1" customWidth="1"/>
    <col min="5" max="5" width="13.26953125" bestFit="1" customWidth="1"/>
    <col min="6" max="10" width="12.6328125" customWidth="1"/>
    <col min="11" max="11" width="14.7265625" customWidth="1"/>
    <col min="12" max="12" width="14.6328125" customWidth="1"/>
    <col min="13" max="13" width="14.26953125" customWidth="1"/>
    <col min="14" max="14" width="14.6328125" customWidth="1"/>
    <col min="15" max="18" width="13.08984375" customWidth="1"/>
    <col min="20" max="23" width="14.90625" customWidth="1"/>
  </cols>
  <sheetData>
    <row r="2" spans="3:23" ht="15" thickBot="1" x14ac:dyDescent="0.4"/>
    <row r="3" spans="3:23" ht="61" customHeight="1" thickBot="1" x14ac:dyDescent="0.4">
      <c r="C3" s="2" t="s">
        <v>65</v>
      </c>
      <c r="D3" s="2" t="s">
        <v>66</v>
      </c>
      <c r="E3" s="2" t="s">
        <v>64</v>
      </c>
      <c r="F3" s="3" t="s">
        <v>45</v>
      </c>
      <c r="G3" s="4" t="s">
        <v>37</v>
      </c>
      <c r="H3" s="4" t="s">
        <v>38</v>
      </c>
      <c r="I3" s="3" t="s">
        <v>39</v>
      </c>
      <c r="J3" s="3" t="s">
        <v>80</v>
      </c>
      <c r="K3" s="3" t="s">
        <v>41</v>
      </c>
      <c r="L3" s="3" t="s">
        <v>42</v>
      </c>
      <c r="M3" s="3" t="s">
        <v>43</v>
      </c>
      <c r="N3" s="3" t="s">
        <v>78</v>
      </c>
      <c r="O3" s="3" t="s">
        <v>44</v>
      </c>
      <c r="P3" s="3" t="s">
        <v>82</v>
      </c>
      <c r="Q3" s="3" t="s">
        <v>31</v>
      </c>
      <c r="R3" s="3" t="s">
        <v>46</v>
      </c>
      <c r="S3" s="3" t="s">
        <v>47</v>
      </c>
      <c r="T3" s="3" t="s">
        <v>48</v>
      </c>
      <c r="U3" s="3" t="s">
        <v>83</v>
      </c>
      <c r="V3" s="3" t="s">
        <v>49</v>
      </c>
      <c r="W3" s="3" t="s">
        <v>50</v>
      </c>
    </row>
    <row r="4" spans="3:23" x14ac:dyDescent="0.35">
      <c r="C4">
        <v>134300149</v>
      </c>
      <c r="D4" t="s">
        <v>56</v>
      </c>
      <c r="E4" s="1">
        <v>3</v>
      </c>
      <c r="F4" s="5" t="s">
        <v>23</v>
      </c>
      <c r="G4" s="5" t="s">
        <v>23</v>
      </c>
      <c r="H4" s="5">
        <v>2.31</v>
      </c>
      <c r="I4" s="5" t="s">
        <v>89</v>
      </c>
      <c r="J4" s="5" t="s">
        <v>23</v>
      </c>
      <c r="K4" s="5" t="s">
        <v>23</v>
      </c>
      <c r="L4" s="5" t="s">
        <v>23</v>
      </c>
      <c r="M4" s="5">
        <v>120</v>
      </c>
      <c r="N4" s="5" t="s">
        <v>23</v>
      </c>
      <c r="O4" s="5" t="s">
        <v>23</v>
      </c>
      <c r="P4" s="5" t="s">
        <v>23</v>
      </c>
      <c r="Q4" s="5"/>
      <c r="R4" s="5" t="s">
        <v>118</v>
      </c>
      <c r="S4" s="5" t="s">
        <v>23</v>
      </c>
      <c r="T4" s="5" t="s">
        <v>23</v>
      </c>
      <c r="U4" s="1" t="s">
        <v>23</v>
      </c>
      <c r="V4" s="5" t="s">
        <v>23</v>
      </c>
      <c r="W4" s="5" t="s">
        <v>23</v>
      </c>
    </row>
    <row r="5" spans="3:23" x14ac:dyDescent="0.35">
      <c r="C5">
        <v>134300150</v>
      </c>
      <c r="D5" t="s">
        <v>57</v>
      </c>
      <c r="E5" s="1">
        <v>3</v>
      </c>
      <c r="F5" s="5" t="s">
        <v>23</v>
      </c>
      <c r="G5" s="5" t="s">
        <v>23</v>
      </c>
      <c r="H5" s="5">
        <v>2.31</v>
      </c>
      <c r="I5" s="5" t="s">
        <v>88</v>
      </c>
      <c r="J5" s="5" t="s">
        <v>23</v>
      </c>
      <c r="K5" s="5" t="s">
        <v>23</v>
      </c>
      <c r="L5" s="5" t="s">
        <v>23</v>
      </c>
      <c r="M5" s="5">
        <v>178</v>
      </c>
      <c r="N5" s="5" t="s">
        <v>23</v>
      </c>
      <c r="O5" s="5" t="s">
        <v>23</v>
      </c>
      <c r="P5" s="5" t="s">
        <v>23</v>
      </c>
      <c r="Q5" s="5"/>
      <c r="R5" s="5" t="s">
        <v>71</v>
      </c>
      <c r="S5" s="5" t="s">
        <v>23</v>
      </c>
      <c r="T5" s="5" t="s">
        <v>23</v>
      </c>
      <c r="U5" s="1" t="s">
        <v>23</v>
      </c>
      <c r="V5" s="5" t="s">
        <v>23</v>
      </c>
      <c r="W5" s="5" t="s">
        <v>23</v>
      </c>
    </row>
    <row r="6" spans="3:23" x14ac:dyDescent="0.35">
      <c r="C6">
        <v>134300151</v>
      </c>
      <c r="D6" t="s">
        <v>58</v>
      </c>
      <c r="E6" s="1">
        <v>3</v>
      </c>
      <c r="F6" s="5" t="s">
        <v>23</v>
      </c>
      <c r="G6" s="5" t="s">
        <v>23</v>
      </c>
      <c r="H6" s="5">
        <v>2.54</v>
      </c>
      <c r="I6" s="5" t="s">
        <v>122</v>
      </c>
      <c r="J6" s="5" t="s">
        <v>23</v>
      </c>
      <c r="K6" s="5" t="s">
        <v>23</v>
      </c>
      <c r="L6" s="5" t="s">
        <v>23</v>
      </c>
      <c r="M6" s="6">
        <v>437</v>
      </c>
      <c r="N6" s="5" t="s">
        <v>23</v>
      </c>
      <c r="O6" s="5" t="s">
        <v>23</v>
      </c>
      <c r="P6" s="5" t="s">
        <v>23</v>
      </c>
      <c r="Q6" s="5"/>
      <c r="R6" s="5" t="s">
        <v>69</v>
      </c>
      <c r="S6" s="5" t="s">
        <v>23</v>
      </c>
      <c r="T6" s="5" t="s">
        <v>23</v>
      </c>
      <c r="U6" s="1" t="s">
        <v>23</v>
      </c>
      <c r="V6" s="5" t="s">
        <v>23</v>
      </c>
      <c r="W6" s="5" t="s">
        <v>23</v>
      </c>
    </row>
    <row r="7" spans="3:23" x14ac:dyDescent="0.35">
      <c r="C7">
        <v>134300116</v>
      </c>
      <c r="D7" t="s">
        <v>59</v>
      </c>
      <c r="E7" s="1">
        <v>3</v>
      </c>
      <c r="F7" s="5" t="s">
        <v>23</v>
      </c>
      <c r="G7" s="5" t="s">
        <v>23</v>
      </c>
      <c r="H7" s="5">
        <v>3.25</v>
      </c>
      <c r="I7" s="5" t="s">
        <v>85</v>
      </c>
      <c r="J7" s="5" t="s">
        <v>23</v>
      </c>
      <c r="K7" s="5" t="s">
        <v>23</v>
      </c>
      <c r="L7" s="5" t="s">
        <v>23</v>
      </c>
      <c r="M7" s="6">
        <v>2393</v>
      </c>
      <c r="N7" s="5" t="s">
        <v>23</v>
      </c>
      <c r="O7" s="5" t="s">
        <v>23</v>
      </c>
      <c r="P7" s="5" t="s">
        <v>23</v>
      </c>
      <c r="Q7" s="5"/>
      <c r="R7" s="5" t="s">
        <v>67</v>
      </c>
      <c r="S7" s="5" t="s">
        <v>23</v>
      </c>
      <c r="T7" s="5" t="s">
        <v>23</v>
      </c>
      <c r="U7" s="1" t="s">
        <v>23</v>
      </c>
      <c r="V7" s="5" t="s">
        <v>23</v>
      </c>
      <c r="W7" s="5" t="s">
        <v>23</v>
      </c>
    </row>
    <row r="8" spans="3:23" x14ac:dyDescent="0.35">
      <c r="C8">
        <v>134300152</v>
      </c>
      <c r="D8" t="s">
        <v>60</v>
      </c>
      <c r="E8" s="1">
        <v>3</v>
      </c>
      <c r="F8" s="5" t="s">
        <v>23</v>
      </c>
      <c r="G8" s="5" t="s">
        <v>23</v>
      </c>
      <c r="H8" s="5">
        <v>2.9</v>
      </c>
      <c r="I8" s="5" t="s">
        <v>123</v>
      </c>
      <c r="J8" s="5" t="s">
        <v>23</v>
      </c>
      <c r="K8" s="5" t="s">
        <v>23</v>
      </c>
      <c r="L8" s="5" t="s">
        <v>23</v>
      </c>
      <c r="M8" s="5">
        <v>629</v>
      </c>
      <c r="N8" s="5" t="s">
        <v>23</v>
      </c>
      <c r="O8" s="5" t="s">
        <v>23</v>
      </c>
      <c r="P8" s="5" t="s">
        <v>23</v>
      </c>
      <c r="Q8" s="5"/>
      <c r="R8" s="5" t="s">
        <v>70</v>
      </c>
      <c r="S8" s="5" t="s">
        <v>23</v>
      </c>
      <c r="T8" s="5" t="s">
        <v>23</v>
      </c>
      <c r="U8" s="5" t="s">
        <v>23</v>
      </c>
      <c r="V8" s="5" t="s">
        <v>23</v>
      </c>
      <c r="W8" s="5" t="s">
        <v>23</v>
      </c>
    </row>
    <row r="9" spans="3:23" x14ac:dyDescent="0.35">
      <c r="C9">
        <v>134300117</v>
      </c>
      <c r="D9" t="s">
        <v>61</v>
      </c>
      <c r="E9" s="1">
        <v>4</v>
      </c>
      <c r="F9" s="5" t="s">
        <v>23</v>
      </c>
      <c r="G9" s="5" t="s">
        <v>23</v>
      </c>
      <c r="H9" s="5">
        <v>3.66</v>
      </c>
      <c r="I9" s="5" t="s">
        <v>86</v>
      </c>
      <c r="J9" s="5" t="s">
        <v>23</v>
      </c>
      <c r="K9" s="5" t="s">
        <v>23</v>
      </c>
      <c r="L9" s="5" t="s">
        <v>23</v>
      </c>
      <c r="M9" s="6">
        <v>3863</v>
      </c>
      <c r="N9" s="5" t="s">
        <v>23</v>
      </c>
      <c r="O9" s="5" t="s">
        <v>23</v>
      </c>
      <c r="P9" s="5" t="s">
        <v>23</v>
      </c>
      <c r="Q9" s="5"/>
      <c r="R9" s="5" t="s">
        <v>69</v>
      </c>
      <c r="S9" s="5" t="s">
        <v>23</v>
      </c>
      <c r="T9" s="5" t="s">
        <v>23</v>
      </c>
      <c r="U9" s="5" t="s">
        <v>23</v>
      </c>
      <c r="V9" s="5" t="s">
        <v>23</v>
      </c>
      <c r="W9" s="5" t="s">
        <v>23</v>
      </c>
    </row>
    <row r="10" spans="3:23" x14ac:dyDescent="0.35">
      <c r="C10">
        <v>134300153</v>
      </c>
      <c r="D10" t="s">
        <v>62</v>
      </c>
      <c r="E10" s="1">
        <v>4</v>
      </c>
      <c r="F10" s="5" t="s">
        <v>23</v>
      </c>
      <c r="G10" s="5" t="s">
        <v>23</v>
      </c>
      <c r="H10" s="21">
        <v>2.9</v>
      </c>
      <c r="I10" s="5" t="s">
        <v>124</v>
      </c>
      <c r="J10" s="5" t="s">
        <v>23</v>
      </c>
      <c r="K10" s="5" t="s">
        <v>23</v>
      </c>
      <c r="L10" s="5" t="s">
        <v>23</v>
      </c>
      <c r="M10" s="5">
        <v>796</v>
      </c>
      <c r="N10" s="5" t="s">
        <v>23</v>
      </c>
      <c r="O10" s="5" t="s">
        <v>23</v>
      </c>
      <c r="P10" s="5" t="s">
        <v>23</v>
      </c>
      <c r="Q10" s="5" t="s">
        <v>23</v>
      </c>
      <c r="R10" s="5" t="s">
        <v>72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</row>
    <row r="11" spans="3:23" x14ac:dyDescent="0.35">
      <c r="C11">
        <v>134300157</v>
      </c>
      <c r="D11" t="s">
        <v>63</v>
      </c>
      <c r="E11" s="1">
        <v>5</v>
      </c>
      <c r="F11" s="5" t="s">
        <v>23</v>
      </c>
      <c r="G11" s="5" t="s">
        <v>23</v>
      </c>
      <c r="H11" s="5">
        <v>4.1100000000000003</v>
      </c>
      <c r="I11" s="6" t="s">
        <v>87</v>
      </c>
      <c r="J11" s="5" t="s">
        <v>23</v>
      </c>
      <c r="K11" s="5" t="s">
        <v>23</v>
      </c>
      <c r="L11" s="5" t="s">
        <v>23</v>
      </c>
      <c r="M11" s="6">
        <v>5897</v>
      </c>
      <c r="N11" s="5" t="s">
        <v>23</v>
      </c>
      <c r="O11" s="5" t="s">
        <v>23</v>
      </c>
      <c r="P11" s="5" t="s">
        <v>23</v>
      </c>
      <c r="Q11" s="5" t="s">
        <v>23</v>
      </c>
      <c r="R11" s="5" t="s">
        <v>71</v>
      </c>
      <c r="S11" s="5" t="s">
        <v>23</v>
      </c>
      <c r="T11" s="5" t="s">
        <v>23</v>
      </c>
      <c r="U11" s="5" t="s">
        <v>23</v>
      </c>
      <c r="V11" s="5" t="s">
        <v>23</v>
      </c>
      <c r="W11" s="5" t="s">
        <v>23</v>
      </c>
    </row>
    <row r="12" spans="3:23" x14ac:dyDescent="0.35">
      <c r="C12">
        <v>134300154</v>
      </c>
      <c r="D12" t="s">
        <v>99</v>
      </c>
      <c r="E12" s="1">
        <v>2</v>
      </c>
      <c r="F12" s="5" t="s">
        <v>23</v>
      </c>
      <c r="G12" s="5" t="s">
        <v>23</v>
      </c>
      <c r="H12" s="5">
        <v>2.06</v>
      </c>
      <c r="I12" s="5" t="s">
        <v>89</v>
      </c>
      <c r="J12" s="5" t="s">
        <v>23</v>
      </c>
      <c r="K12" s="5">
        <v>120</v>
      </c>
      <c r="L12" s="5" t="s">
        <v>23</v>
      </c>
      <c r="M12" s="5" t="s">
        <v>23</v>
      </c>
      <c r="N12" s="5" t="s">
        <v>23</v>
      </c>
      <c r="O12" s="5" t="s">
        <v>23</v>
      </c>
      <c r="P12" s="5" t="s">
        <v>23</v>
      </c>
      <c r="Q12" s="5" t="s">
        <v>23</v>
      </c>
      <c r="R12" s="5" t="s">
        <v>118</v>
      </c>
      <c r="S12" s="5" t="s">
        <v>23</v>
      </c>
      <c r="T12" s="5" t="s">
        <v>23</v>
      </c>
      <c r="U12" s="5" t="s">
        <v>23</v>
      </c>
      <c r="V12" s="5" t="s">
        <v>23</v>
      </c>
      <c r="W12" s="5" t="s">
        <v>23</v>
      </c>
    </row>
    <row r="13" spans="3:23" x14ac:dyDescent="0.35">
      <c r="C13">
        <v>134300155</v>
      </c>
      <c r="D13" t="s">
        <v>100</v>
      </c>
      <c r="E13" s="1">
        <v>2</v>
      </c>
      <c r="F13" s="5" t="s">
        <v>23</v>
      </c>
      <c r="G13" s="5" t="s">
        <v>23</v>
      </c>
      <c r="H13" s="5">
        <v>2.54</v>
      </c>
      <c r="I13" s="5" t="s">
        <v>125</v>
      </c>
      <c r="J13" s="5" t="s">
        <v>23</v>
      </c>
      <c r="K13" s="5">
        <v>178</v>
      </c>
      <c r="L13" s="5" t="s">
        <v>23</v>
      </c>
      <c r="M13" s="5" t="s">
        <v>23</v>
      </c>
      <c r="N13" s="5" t="s">
        <v>23</v>
      </c>
      <c r="O13" s="5" t="s">
        <v>23</v>
      </c>
      <c r="P13" s="5" t="s">
        <v>23</v>
      </c>
      <c r="Q13" s="5" t="s">
        <v>23</v>
      </c>
      <c r="R13" s="5" t="s">
        <v>68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</row>
    <row r="14" spans="3:23" x14ac:dyDescent="0.35">
      <c r="C14">
        <v>134300158</v>
      </c>
      <c r="D14" t="s">
        <v>101</v>
      </c>
      <c r="E14" s="1">
        <v>3</v>
      </c>
      <c r="F14" s="5" t="s">
        <v>23</v>
      </c>
      <c r="G14" s="5" t="s">
        <v>23</v>
      </c>
      <c r="H14" s="5">
        <v>2.54</v>
      </c>
      <c r="I14" s="5" t="s">
        <v>122</v>
      </c>
      <c r="J14" s="5" t="s">
        <v>23</v>
      </c>
      <c r="K14" s="5" t="s">
        <v>23</v>
      </c>
      <c r="L14" s="5" t="s">
        <v>23</v>
      </c>
      <c r="M14" s="5">
        <v>437</v>
      </c>
      <c r="N14" s="5" t="s">
        <v>23</v>
      </c>
      <c r="O14" s="5" t="s">
        <v>23</v>
      </c>
      <c r="P14" s="5" t="s">
        <v>23</v>
      </c>
      <c r="Q14" s="5" t="s">
        <v>23</v>
      </c>
      <c r="R14" s="5" t="s">
        <v>69</v>
      </c>
      <c r="S14" s="5" t="s">
        <v>23</v>
      </c>
      <c r="T14" s="5" t="s">
        <v>23</v>
      </c>
      <c r="U14" s="5" t="s">
        <v>23</v>
      </c>
      <c r="V14" s="5" t="s">
        <v>23</v>
      </c>
      <c r="W14" s="5" t="s">
        <v>23</v>
      </c>
    </row>
    <row r="15" spans="3:23" x14ac:dyDescent="0.35">
      <c r="C15">
        <v>134300159</v>
      </c>
      <c r="D15" t="s">
        <v>102</v>
      </c>
      <c r="E15" s="1">
        <v>3</v>
      </c>
      <c r="F15" s="5" t="s">
        <v>23</v>
      </c>
      <c r="G15" s="5" t="s">
        <v>23</v>
      </c>
      <c r="H15" s="5">
        <v>2.9</v>
      </c>
      <c r="I15" s="5" t="s">
        <v>123</v>
      </c>
      <c r="J15" s="5" t="s">
        <v>23</v>
      </c>
      <c r="K15" s="5" t="s">
        <v>23</v>
      </c>
      <c r="L15" s="5" t="s">
        <v>23</v>
      </c>
      <c r="M15" s="5">
        <v>629</v>
      </c>
      <c r="N15" s="5" t="s">
        <v>23</v>
      </c>
      <c r="O15" s="5" t="s">
        <v>23</v>
      </c>
      <c r="P15" s="5" t="s">
        <v>23</v>
      </c>
      <c r="Q15" s="5" t="s">
        <v>23</v>
      </c>
      <c r="R15" s="5" t="s">
        <v>70</v>
      </c>
      <c r="S15" s="5" t="s">
        <v>23</v>
      </c>
      <c r="T15" s="5" t="s">
        <v>23</v>
      </c>
      <c r="U15" s="5" t="s">
        <v>23</v>
      </c>
      <c r="V15" s="5" t="s">
        <v>23</v>
      </c>
      <c r="W15" s="5" t="s">
        <v>23</v>
      </c>
    </row>
    <row r="16" spans="3:23" x14ac:dyDescent="0.35">
      <c r="C16">
        <v>134300160</v>
      </c>
      <c r="D16" t="s">
        <v>103</v>
      </c>
      <c r="E16" s="1">
        <v>4</v>
      </c>
      <c r="F16" s="5" t="s">
        <v>23</v>
      </c>
      <c r="G16" s="5" t="s">
        <v>23</v>
      </c>
      <c r="H16" s="5">
        <v>2.9</v>
      </c>
      <c r="I16" s="5" t="s">
        <v>124</v>
      </c>
      <c r="J16" s="5" t="s">
        <v>23</v>
      </c>
      <c r="K16" s="5" t="s">
        <v>23</v>
      </c>
      <c r="L16" s="5" t="s">
        <v>23</v>
      </c>
      <c r="M16" s="5">
        <v>796</v>
      </c>
      <c r="N16" s="5" t="s">
        <v>23</v>
      </c>
      <c r="O16" s="5" t="s">
        <v>23</v>
      </c>
      <c r="P16" s="5" t="s">
        <v>23</v>
      </c>
      <c r="Q16" s="5" t="s">
        <v>23</v>
      </c>
      <c r="R16" s="5" t="s">
        <v>72</v>
      </c>
      <c r="S16" s="5" t="s">
        <v>23</v>
      </c>
      <c r="T16" s="5" t="s">
        <v>23</v>
      </c>
      <c r="U16" s="5" t="s">
        <v>23</v>
      </c>
      <c r="V16" s="5" t="s">
        <v>23</v>
      </c>
      <c r="W16" s="5" t="s">
        <v>23</v>
      </c>
    </row>
    <row r="17" spans="3:23" x14ac:dyDescent="0.35">
      <c r="C17">
        <v>134310172</v>
      </c>
      <c r="D17" t="s">
        <v>104</v>
      </c>
      <c r="E17" s="1">
        <v>3</v>
      </c>
      <c r="F17" s="5">
        <v>75</v>
      </c>
      <c r="G17" s="5" t="s">
        <v>119</v>
      </c>
      <c r="H17" s="5">
        <v>2.06</v>
      </c>
      <c r="I17" s="5" t="s">
        <v>84</v>
      </c>
      <c r="J17" s="5" t="s">
        <v>23</v>
      </c>
      <c r="K17" s="5">
        <v>60</v>
      </c>
      <c r="L17" s="5" t="s">
        <v>23</v>
      </c>
      <c r="M17" s="5" t="s">
        <v>23</v>
      </c>
      <c r="N17" s="5" t="s">
        <v>23</v>
      </c>
      <c r="O17" s="5" t="s">
        <v>23</v>
      </c>
      <c r="P17" s="5" t="s">
        <v>23</v>
      </c>
      <c r="Q17" s="5">
        <v>300</v>
      </c>
      <c r="R17" s="5" t="s">
        <v>67</v>
      </c>
      <c r="S17" s="5" t="s">
        <v>23</v>
      </c>
      <c r="T17" s="5" t="s">
        <v>23</v>
      </c>
      <c r="U17" s="5" t="s">
        <v>23</v>
      </c>
      <c r="V17" s="5" t="s">
        <v>23</v>
      </c>
      <c r="W17" s="5" t="s">
        <v>23</v>
      </c>
    </row>
    <row r="18" spans="3:23" x14ac:dyDescent="0.35">
      <c r="C18">
        <v>134310173</v>
      </c>
      <c r="D18" t="s">
        <v>105</v>
      </c>
      <c r="E18" s="1">
        <v>3</v>
      </c>
      <c r="F18" s="5">
        <v>75</v>
      </c>
      <c r="G18" s="5" t="s">
        <v>119</v>
      </c>
      <c r="H18" s="5">
        <v>2.06</v>
      </c>
      <c r="I18" s="5" t="s">
        <v>126</v>
      </c>
      <c r="J18" s="5" t="s">
        <v>23</v>
      </c>
      <c r="K18" s="5">
        <v>78</v>
      </c>
      <c r="L18" s="5" t="s">
        <v>23</v>
      </c>
      <c r="M18" s="5" t="s">
        <v>23</v>
      </c>
      <c r="N18" s="5" t="s">
        <v>23</v>
      </c>
      <c r="O18" s="5" t="s">
        <v>23</v>
      </c>
      <c r="P18" s="5" t="s">
        <v>23</v>
      </c>
      <c r="Q18" s="5">
        <v>300</v>
      </c>
      <c r="R18" s="5" t="s">
        <v>68</v>
      </c>
      <c r="S18" s="5" t="s">
        <v>23</v>
      </c>
      <c r="T18" s="5" t="s">
        <v>23</v>
      </c>
      <c r="U18" s="5" t="s">
        <v>23</v>
      </c>
      <c r="V18" s="5" t="s">
        <v>23</v>
      </c>
      <c r="W18" s="5" t="s">
        <v>23</v>
      </c>
    </row>
    <row r="19" spans="3:23" x14ac:dyDescent="0.35">
      <c r="C19">
        <v>134310171</v>
      </c>
      <c r="D19" t="s">
        <v>106</v>
      </c>
      <c r="E19" s="1">
        <v>3</v>
      </c>
      <c r="F19" s="5">
        <v>75</v>
      </c>
      <c r="G19" s="5" t="s">
        <v>119</v>
      </c>
      <c r="H19" s="5">
        <v>2.06</v>
      </c>
      <c r="I19" s="5" t="s">
        <v>127</v>
      </c>
      <c r="J19" s="5" t="s">
        <v>23</v>
      </c>
      <c r="K19" s="5" t="s">
        <v>23</v>
      </c>
      <c r="L19" s="5" t="s">
        <v>23</v>
      </c>
      <c r="M19" s="5">
        <v>218</v>
      </c>
      <c r="N19" s="5" t="s">
        <v>23</v>
      </c>
      <c r="O19" s="5" t="s">
        <v>23</v>
      </c>
      <c r="P19" s="5" t="s">
        <v>23</v>
      </c>
      <c r="Q19" s="5">
        <v>300</v>
      </c>
      <c r="R19" s="5" t="s">
        <v>69</v>
      </c>
      <c r="S19" s="5" t="s">
        <v>23</v>
      </c>
      <c r="T19" s="5" t="s">
        <v>23</v>
      </c>
      <c r="U19" s="5" t="s">
        <v>23</v>
      </c>
      <c r="V19" s="5" t="s">
        <v>23</v>
      </c>
      <c r="W19" s="5" t="s">
        <v>23</v>
      </c>
    </row>
    <row r="20" spans="3:23" x14ac:dyDescent="0.35">
      <c r="C20">
        <v>134310174</v>
      </c>
      <c r="D20" t="s">
        <v>107</v>
      </c>
      <c r="E20" s="1">
        <v>3</v>
      </c>
      <c r="F20" s="5">
        <v>75</v>
      </c>
      <c r="G20" s="5" t="s">
        <v>119</v>
      </c>
      <c r="H20" s="5">
        <v>2.06</v>
      </c>
      <c r="I20" s="5" t="s">
        <v>91</v>
      </c>
      <c r="J20" s="5" t="s">
        <v>23</v>
      </c>
      <c r="K20" s="5" t="s">
        <v>23</v>
      </c>
      <c r="L20" s="5" t="s">
        <v>23</v>
      </c>
      <c r="M20" s="5">
        <v>314</v>
      </c>
      <c r="N20" s="5" t="s">
        <v>23</v>
      </c>
      <c r="O20" s="5" t="s">
        <v>23</v>
      </c>
      <c r="P20" s="5" t="s">
        <v>23</v>
      </c>
      <c r="Q20" s="5">
        <v>600</v>
      </c>
      <c r="R20" s="5" t="s">
        <v>71</v>
      </c>
      <c r="S20" s="5" t="s">
        <v>23</v>
      </c>
      <c r="T20" s="5" t="s">
        <v>23</v>
      </c>
      <c r="U20" s="5" t="s">
        <v>23</v>
      </c>
      <c r="V20" s="5" t="s">
        <v>23</v>
      </c>
      <c r="W20" s="5" t="s">
        <v>23</v>
      </c>
    </row>
    <row r="21" spans="3:23" x14ac:dyDescent="0.35">
      <c r="C21">
        <v>134310175</v>
      </c>
      <c r="D21" t="s">
        <v>108</v>
      </c>
      <c r="E21" s="1">
        <v>3</v>
      </c>
      <c r="F21" s="5">
        <v>75</v>
      </c>
      <c r="G21" s="5" t="s">
        <v>119</v>
      </c>
      <c r="H21" s="5">
        <v>2.31</v>
      </c>
      <c r="I21" s="5" t="s">
        <v>92</v>
      </c>
      <c r="J21" s="5" t="s">
        <v>23</v>
      </c>
      <c r="K21" s="5" t="s">
        <v>23</v>
      </c>
      <c r="L21" s="5" t="s">
        <v>23</v>
      </c>
      <c r="M21" s="5">
        <v>398</v>
      </c>
      <c r="N21" s="5" t="s">
        <v>23</v>
      </c>
      <c r="O21" s="5" t="s">
        <v>23</v>
      </c>
      <c r="P21" s="5" t="s">
        <v>23</v>
      </c>
      <c r="Q21" s="5">
        <v>600</v>
      </c>
      <c r="R21" s="5" t="s">
        <v>67</v>
      </c>
      <c r="S21" s="5" t="s">
        <v>23</v>
      </c>
      <c r="T21" s="5" t="s">
        <v>23</v>
      </c>
      <c r="U21" s="5" t="s">
        <v>23</v>
      </c>
      <c r="V21" s="5" t="s">
        <v>23</v>
      </c>
      <c r="W21" s="5" t="s">
        <v>23</v>
      </c>
    </row>
    <row r="22" spans="3:23" x14ac:dyDescent="0.35">
      <c r="C22">
        <v>134310122</v>
      </c>
      <c r="D22" t="s">
        <v>109</v>
      </c>
      <c r="E22" s="1">
        <v>2</v>
      </c>
      <c r="F22" s="5">
        <v>140</v>
      </c>
      <c r="G22" s="5" t="s">
        <v>119</v>
      </c>
      <c r="H22" s="5">
        <v>2.54</v>
      </c>
      <c r="I22" s="5" t="s">
        <v>128</v>
      </c>
      <c r="J22" s="5" t="s">
        <v>23</v>
      </c>
      <c r="K22" s="5" t="s">
        <v>23</v>
      </c>
      <c r="L22" s="5" t="s">
        <v>23</v>
      </c>
      <c r="M22" s="5">
        <v>478</v>
      </c>
      <c r="N22" s="5" t="s">
        <v>23</v>
      </c>
      <c r="O22" s="5" t="s">
        <v>23</v>
      </c>
      <c r="P22" s="5" t="s">
        <v>23</v>
      </c>
      <c r="Q22" s="5">
        <v>600</v>
      </c>
      <c r="R22" s="5" t="s">
        <v>67</v>
      </c>
      <c r="S22" s="5" t="s">
        <v>23</v>
      </c>
      <c r="T22" s="5" t="s">
        <v>23</v>
      </c>
      <c r="U22" s="5" t="s">
        <v>23</v>
      </c>
      <c r="V22" s="5" t="s">
        <v>23</v>
      </c>
      <c r="W22" s="5" t="s">
        <v>23</v>
      </c>
    </row>
    <row r="23" spans="3:23" x14ac:dyDescent="0.35">
      <c r="C23">
        <v>134310126</v>
      </c>
      <c r="D23" t="s">
        <v>110</v>
      </c>
      <c r="E23" s="1">
        <v>2</v>
      </c>
      <c r="F23" s="5">
        <v>140</v>
      </c>
      <c r="G23" s="5" t="s">
        <v>119</v>
      </c>
      <c r="H23" s="5">
        <v>3.25</v>
      </c>
      <c r="I23" s="5" t="s">
        <v>93</v>
      </c>
      <c r="J23" s="5" t="s">
        <v>23</v>
      </c>
      <c r="K23" s="5" t="s">
        <v>23</v>
      </c>
      <c r="L23" s="5" t="s">
        <v>23</v>
      </c>
      <c r="M23" s="5">
        <v>761</v>
      </c>
      <c r="N23" s="5" t="s">
        <v>23</v>
      </c>
      <c r="O23" s="5" t="s">
        <v>23</v>
      </c>
      <c r="P23" s="5" t="s">
        <v>23</v>
      </c>
      <c r="Q23" s="5">
        <v>600</v>
      </c>
      <c r="R23" s="5" t="s">
        <v>69</v>
      </c>
      <c r="S23" s="5" t="s">
        <v>23</v>
      </c>
      <c r="T23" s="5" t="s">
        <v>23</v>
      </c>
      <c r="U23" s="5" t="s">
        <v>23</v>
      </c>
      <c r="V23" s="5" t="s">
        <v>23</v>
      </c>
      <c r="W23" s="5" t="s">
        <v>23</v>
      </c>
    </row>
    <row r="24" spans="3:23" x14ac:dyDescent="0.35">
      <c r="C24">
        <v>134310178</v>
      </c>
      <c r="D24" t="s">
        <v>111</v>
      </c>
      <c r="E24" s="1">
        <v>2</v>
      </c>
      <c r="F24" s="5">
        <v>140</v>
      </c>
      <c r="G24" s="5" t="s">
        <v>119</v>
      </c>
      <c r="H24" s="5">
        <v>3.25</v>
      </c>
      <c r="I24" s="5" t="s">
        <v>94</v>
      </c>
      <c r="J24" s="5" t="s">
        <v>23</v>
      </c>
      <c r="K24" s="5" t="s">
        <v>23</v>
      </c>
      <c r="L24" s="5" t="s">
        <v>23</v>
      </c>
      <c r="M24" s="5">
        <v>1179</v>
      </c>
      <c r="N24" s="5" t="s">
        <v>23</v>
      </c>
      <c r="O24" s="5" t="s">
        <v>23</v>
      </c>
      <c r="P24" s="5" t="s">
        <v>23</v>
      </c>
      <c r="Q24" s="5">
        <v>600</v>
      </c>
      <c r="R24" s="5" t="s">
        <v>71</v>
      </c>
      <c r="S24" s="5" t="s">
        <v>23</v>
      </c>
      <c r="T24" s="5" t="s">
        <v>23</v>
      </c>
      <c r="U24" s="5" t="s">
        <v>23</v>
      </c>
      <c r="V24" s="5" t="s">
        <v>23</v>
      </c>
      <c r="W24" s="5" t="s">
        <v>23</v>
      </c>
    </row>
    <row r="25" spans="3:23" x14ac:dyDescent="0.35">
      <c r="C25">
        <v>134310119</v>
      </c>
      <c r="D25" t="s">
        <v>112</v>
      </c>
      <c r="E25" s="1">
        <v>3</v>
      </c>
      <c r="F25" s="5">
        <v>140</v>
      </c>
      <c r="G25" s="5" t="s">
        <v>119</v>
      </c>
      <c r="H25" s="5">
        <v>2.9</v>
      </c>
      <c r="I25" s="5" t="s">
        <v>129</v>
      </c>
      <c r="J25" s="5" t="s">
        <v>23</v>
      </c>
      <c r="K25" s="5" t="s">
        <v>23</v>
      </c>
      <c r="L25" s="5" t="s">
        <v>23</v>
      </c>
      <c r="M25" s="5">
        <v>478</v>
      </c>
      <c r="N25" s="5" t="s">
        <v>23</v>
      </c>
      <c r="O25" s="5" t="s">
        <v>23</v>
      </c>
      <c r="P25" s="5" t="s">
        <v>23</v>
      </c>
      <c r="Q25" s="5">
        <v>600</v>
      </c>
      <c r="R25" s="5" t="s">
        <v>67</v>
      </c>
      <c r="S25" s="5" t="s">
        <v>23</v>
      </c>
      <c r="T25" s="5" t="s">
        <v>23</v>
      </c>
      <c r="U25" s="5" t="s">
        <v>23</v>
      </c>
      <c r="V25" s="5" t="s">
        <v>23</v>
      </c>
      <c r="W25" s="5" t="s">
        <v>23</v>
      </c>
    </row>
    <row r="26" spans="3:23" x14ac:dyDescent="0.35">
      <c r="C26">
        <v>134310124</v>
      </c>
      <c r="D26" t="s">
        <v>113</v>
      </c>
      <c r="E26" s="1">
        <v>3</v>
      </c>
      <c r="F26" s="5">
        <v>140</v>
      </c>
      <c r="G26" s="5" t="s">
        <v>119</v>
      </c>
      <c r="H26" s="5">
        <v>2.9</v>
      </c>
      <c r="I26" s="5" t="s">
        <v>93</v>
      </c>
      <c r="J26" s="5" t="s">
        <v>23</v>
      </c>
      <c r="K26" s="5" t="s">
        <v>23</v>
      </c>
      <c r="L26" s="5" t="s">
        <v>23</v>
      </c>
      <c r="M26" s="5">
        <v>761</v>
      </c>
      <c r="N26" s="5" t="s">
        <v>23</v>
      </c>
      <c r="O26" s="5" t="s">
        <v>23</v>
      </c>
      <c r="P26" s="5" t="s">
        <v>23</v>
      </c>
      <c r="Q26" s="5">
        <v>600</v>
      </c>
      <c r="R26" s="5" t="s">
        <v>69</v>
      </c>
      <c r="S26" s="5" t="s">
        <v>23</v>
      </c>
      <c r="T26" s="5" t="s">
        <v>23</v>
      </c>
      <c r="U26" s="5" t="s">
        <v>23</v>
      </c>
      <c r="V26" s="5" t="s">
        <v>23</v>
      </c>
      <c r="W26" s="5" t="s">
        <v>23</v>
      </c>
    </row>
    <row r="27" spans="3:23" x14ac:dyDescent="0.35">
      <c r="C27">
        <v>134310123</v>
      </c>
      <c r="D27" t="s">
        <v>114</v>
      </c>
      <c r="E27" s="1">
        <v>3</v>
      </c>
      <c r="F27" s="5">
        <v>140</v>
      </c>
      <c r="G27" s="5" t="s">
        <v>119</v>
      </c>
      <c r="H27" s="5">
        <v>3.25</v>
      </c>
      <c r="I27" s="5" t="s">
        <v>94</v>
      </c>
      <c r="J27" s="5" t="s">
        <v>23</v>
      </c>
      <c r="K27" s="5" t="s">
        <v>23</v>
      </c>
      <c r="L27" s="5" t="s">
        <v>23</v>
      </c>
      <c r="M27" s="5">
        <v>1179</v>
      </c>
      <c r="N27" s="5" t="s">
        <v>23</v>
      </c>
      <c r="O27" s="5" t="s">
        <v>23</v>
      </c>
      <c r="P27" s="5" t="s">
        <v>23</v>
      </c>
      <c r="Q27" s="5">
        <v>600</v>
      </c>
      <c r="R27" s="5" t="s">
        <v>71</v>
      </c>
      <c r="S27" s="5" t="s">
        <v>23</v>
      </c>
      <c r="T27" s="5" t="s">
        <v>23</v>
      </c>
      <c r="U27" s="5" t="s">
        <v>23</v>
      </c>
      <c r="V27" s="5" t="s">
        <v>23</v>
      </c>
      <c r="W27" s="5" t="s">
        <v>23</v>
      </c>
    </row>
    <row r="28" spans="3:23" x14ac:dyDescent="0.35">
      <c r="C28">
        <v>134310121</v>
      </c>
      <c r="D28" t="s">
        <v>115</v>
      </c>
      <c r="E28" s="1" t="s">
        <v>81</v>
      </c>
      <c r="F28" s="5">
        <v>140</v>
      </c>
      <c r="G28" s="5" t="s">
        <v>119</v>
      </c>
      <c r="H28" s="5">
        <v>2.54</v>
      </c>
      <c r="I28" s="5" t="s">
        <v>90</v>
      </c>
      <c r="J28" s="5" t="s">
        <v>23</v>
      </c>
      <c r="K28" s="5" t="s">
        <v>23</v>
      </c>
      <c r="L28" s="5" t="s">
        <v>23</v>
      </c>
      <c r="M28" s="5">
        <v>478</v>
      </c>
      <c r="N28" s="5" t="s">
        <v>23</v>
      </c>
      <c r="O28" s="5" t="s">
        <v>23</v>
      </c>
      <c r="P28" s="5" t="s">
        <v>23</v>
      </c>
      <c r="Q28" s="5">
        <v>600</v>
      </c>
      <c r="R28" s="5" t="s">
        <v>67</v>
      </c>
      <c r="S28" s="5" t="s">
        <v>23</v>
      </c>
      <c r="T28" s="5" t="s">
        <v>23</v>
      </c>
      <c r="U28" s="5" t="s">
        <v>23</v>
      </c>
      <c r="V28" s="5" t="s">
        <v>23</v>
      </c>
      <c r="W28" s="5" t="s">
        <v>23</v>
      </c>
    </row>
    <row r="29" spans="3:23" x14ac:dyDescent="0.35">
      <c r="C29">
        <v>134310120</v>
      </c>
      <c r="D29" t="s">
        <v>116</v>
      </c>
      <c r="E29" s="1" t="s">
        <v>81</v>
      </c>
      <c r="F29" s="5">
        <v>140</v>
      </c>
      <c r="G29" s="5" t="s">
        <v>119</v>
      </c>
      <c r="H29" s="5">
        <v>3.25</v>
      </c>
      <c r="I29" s="5" t="s">
        <v>95</v>
      </c>
      <c r="J29" s="5" t="s">
        <v>23</v>
      </c>
      <c r="K29" s="5" t="s">
        <v>23</v>
      </c>
      <c r="L29" s="5" t="s">
        <v>23</v>
      </c>
      <c r="M29" s="5">
        <v>761</v>
      </c>
      <c r="N29" s="5" t="s">
        <v>23</v>
      </c>
      <c r="O29" s="5" t="s">
        <v>23</v>
      </c>
      <c r="P29" s="5" t="s">
        <v>23</v>
      </c>
      <c r="Q29" s="5">
        <v>600</v>
      </c>
      <c r="R29" s="5" t="s">
        <v>69</v>
      </c>
      <c r="S29" s="5" t="s">
        <v>23</v>
      </c>
      <c r="T29" s="5" t="s">
        <v>23</v>
      </c>
      <c r="U29" s="5" t="s">
        <v>23</v>
      </c>
      <c r="V29" s="5" t="s">
        <v>23</v>
      </c>
      <c r="W29" s="5" t="s">
        <v>23</v>
      </c>
    </row>
    <row r="30" spans="3:23" x14ac:dyDescent="0.35">
      <c r="C30">
        <v>134310118</v>
      </c>
      <c r="D30" t="s">
        <v>117</v>
      </c>
      <c r="E30" s="1" t="s">
        <v>81</v>
      </c>
      <c r="F30" s="5">
        <v>140</v>
      </c>
      <c r="G30" s="5" t="s">
        <v>119</v>
      </c>
      <c r="H30" s="5">
        <v>3.25</v>
      </c>
      <c r="I30" s="5" t="s">
        <v>96</v>
      </c>
      <c r="J30" s="5" t="s">
        <v>23</v>
      </c>
      <c r="K30" s="5" t="s">
        <v>23</v>
      </c>
      <c r="L30" s="5" t="s">
        <v>23</v>
      </c>
      <c r="M30" s="5">
        <v>1179</v>
      </c>
      <c r="N30" s="5" t="s">
        <v>23</v>
      </c>
      <c r="O30" s="5" t="s">
        <v>23</v>
      </c>
      <c r="P30" s="5" t="s">
        <v>23</v>
      </c>
      <c r="Q30" s="5">
        <v>600</v>
      </c>
      <c r="R30" s="5" t="s">
        <v>71</v>
      </c>
      <c r="S30" s="5" t="s">
        <v>23</v>
      </c>
      <c r="T30" s="5" t="s">
        <v>23</v>
      </c>
      <c r="U30" s="5" t="s">
        <v>23</v>
      </c>
      <c r="V30" s="5" t="s">
        <v>23</v>
      </c>
      <c r="W30" s="5" t="s">
        <v>23</v>
      </c>
    </row>
    <row r="31" spans="3:23" x14ac:dyDescent="0.35">
      <c r="E31" s="1"/>
      <c r="F31" s="1"/>
      <c r="G31" s="1"/>
      <c r="H31" s="5"/>
      <c r="I31" s="5"/>
      <c r="J31" s="5" t="s">
        <v>23</v>
      </c>
      <c r="K31" s="5"/>
      <c r="L31" s="5"/>
      <c r="M31" s="5"/>
      <c r="N31" s="5" t="s">
        <v>23</v>
      </c>
      <c r="O31" s="5" t="s">
        <v>23</v>
      </c>
      <c r="P31" s="5" t="s">
        <v>23</v>
      </c>
      <c r="Q31" s="5"/>
      <c r="R31" s="5"/>
      <c r="S31" s="5" t="s">
        <v>23</v>
      </c>
      <c r="T31" s="5" t="s">
        <v>23</v>
      </c>
      <c r="U31" s="5" t="s">
        <v>23</v>
      </c>
      <c r="V31" s="5" t="s">
        <v>23</v>
      </c>
      <c r="W31" s="5" t="s">
        <v>23</v>
      </c>
    </row>
    <row r="32" spans="3:23" x14ac:dyDescent="0.35">
      <c r="E32" s="1"/>
      <c r="F32" s="1"/>
      <c r="G32" s="1"/>
      <c r="H32" s="5"/>
      <c r="I32" s="5"/>
      <c r="J32" s="5" t="s">
        <v>23</v>
      </c>
      <c r="K32" s="5"/>
      <c r="L32" s="5"/>
      <c r="M32" s="5"/>
      <c r="N32" s="5" t="s">
        <v>23</v>
      </c>
      <c r="O32" s="5" t="s">
        <v>23</v>
      </c>
      <c r="P32" s="5" t="s">
        <v>23</v>
      </c>
      <c r="Q32" s="5"/>
      <c r="R32" s="5"/>
      <c r="S32" s="5" t="s">
        <v>23</v>
      </c>
      <c r="T32" s="5" t="s">
        <v>23</v>
      </c>
      <c r="U32" s="5" t="s">
        <v>23</v>
      </c>
      <c r="V32" s="5" t="s">
        <v>23</v>
      </c>
      <c r="W32" s="5" t="s">
        <v>23</v>
      </c>
    </row>
    <row r="33" spans="5:23" x14ac:dyDescent="0.35">
      <c r="E33" s="1"/>
      <c r="F33" s="1"/>
      <c r="G33" s="1"/>
      <c r="H33" s="5"/>
      <c r="I33" s="5"/>
      <c r="J33" s="5" t="s">
        <v>23</v>
      </c>
      <c r="K33" s="5"/>
      <c r="L33" s="5"/>
      <c r="M33" s="5"/>
      <c r="N33" s="5" t="s">
        <v>23</v>
      </c>
      <c r="O33" s="5" t="s">
        <v>23</v>
      </c>
      <c r="P33" s="5" t="s">
        <v>23</v>
      </c>
      <c r="Q33" s="5"/>
      <c r="R33" s="5"/>
      <c r="S33" s="5" t="s">
        <v>23</v>
      </c>
      <c r="T33" s="5" t="s">
        <v>23</v>
      </c>
      <c r="U33" s="5" t="s">
        <v>23</v>
      </c>
      <c r="V33" s="5" t="s">
        <v>23</v>
      </c>
      <c r="W33" s="5" t="s">
        <v>23</v>
      </c>
    </row>
    <row r="34" spans="5:23" x14ac:dyDescent="0.35">
      <c r="E34" s="1"/>
      <c r="F34" s="1"/>
      <c r="G34" s="1"/>
      <c r="H34" s="5"/>
      <c r="I34" s="5"/>
      <c r="J34" s="5" t="s">
        <v>23</v>
      </c>
      <c r="K34" s="5"/>
      <c r="L34" s="5"/>
      <c r="M34" s="5"/>
      <c r="N34" s="5" t="s">
        <v>23</v>
      </c>
      <c r="O34" s="5" t="s">
        <v>23</v>
      </c>
      <c r="P34" s="5" t="s">
        <v>23</v>
      </c>
      <c r="Q34" s="5"/>
      <c r="R34" s="5"/>
      <c r="S34" s="5" t="s">
        <v>23</v>
      </c>
      <c r="T34" s="5" t="s">
        <v>23</v>
      </c>
      <c r="U34" s="5" t="s">
        <v>23</v>
      </c>
      <c r="V34" s="5" t="s">
        <v>23</v>
      </c>
      <c r="W34" s="5" t="s">
        <v>23</v>
      </c>
    </row>
    <row r="35" spans="5:23" x14ac:dyDescent="0.35">
      <c r="E35" s="1"/>
      <c r="F35" s="1"/>
      <c r="G35" s="1"/>
      <c r="H35" s="5"/>
      <c r="I35" s="5"/>
      <c r="J35" s="5" t="s">
        <v>23</v>
      </c>
      <c r="K35" s="5"/>
      <c r="L35" s="5"/>
      <c r="M35" s="5"/>
      <c r="N35" s="5" t="s">
        <v>23</v>
      </c>
      <c r="O35" s="5" t="s">
        <v>23</v>
      </c>
      <c r="P35" s="5" t="s">
        <v>23</v>
      </c>
      <c r="Q35" s="5"/>
      <c r="R35" s="5"/>
      <c r="S35" s="5" t="s">
        <v>23</v>
      </c>
      <c r="T35" s="5" t="s">
        <v>23</v>
      </c>
      <c r="U35" s="5" t="s">
        <v>23</v>
      </c>
      <c r="V35" s="5" t="s">
        <v>23</v>
      </c>
      <c r="W35" s="5" t="s">
        <v>23</v>
      </c>
    </row>
    <row r="36" spans="5:23" x14ac:dyDescent="0.35">
      <c r="E36" s="1"/>
      <c r="F36" s="1"/>
      <c r="G36" s="1"/>
      <c r="H36" s="5"/>
      <c r="I36" s="5"/>
      <c r="J36" s="5" t="s">
        <v>23</v>
      </c>
      <c r="K36" s="5"/>
      <c r="L36" s="5"/>
      <c r="M36" s="5"/>
      <c r="N36" s="5" t="s">
        <v>23</v>
      </c>
      <c r="O36" s="5" t="s">
        <v>23</v>
      </c>
      <c r="P36" s="5" t="s">
        <v>23</v>
      </c>
      <c r="Q36" s="5"/>
      <c r="R36" s="5"/>
      <c r="S36" s="5" t="s">
        <v>23</v>
      </c>
      <c r="T36" s="5" t="s">
        <v>23</v>
      </c>
      <c r="U36" s="5" t="s">
        <v>23</v>
      </c>
      <c r="V36" s="5" t="s">
        <v>23</v>
      </c>
      <c r="W36" s="5" t="s">
        <v>23</v>
      </c>
    </row>
    <row r="37" spans="5:23" x14ac:dyDescent="0.35">
      <c r="E37" s="1"/>
      <c r="F37" s="1"/>
      <c r="G37" s="1"/>
      <c r="H37" s="5"/>
      <c r="I37" s="5"/>
      <c r="J37" s="5" t="s">
        <v>23</v>
      </c>
      <c r="K37" s="5"/>
      <c r="L37" s="5"/>
      <c r="M37" s="5"/>
      <c r="N37" s="5" t="s">
        <v>23</v>
      </c>
      <c r="O37" s="5" t="s">
        <v>23</v>
      </c>
      <c r="P37" s="5" t="s">
        <v>23</v>
      </c>
      <c r="Q37" s="5"/>
      <c r="R37" s="5"/>
      <c r="S37" s="5" t="s">
        <v>23</v>
      </c>
      <c r="T37" s="5" t="s">
        <v>23</v>
      </c>
      <c r="U37" s="5" t="s">
        <v>23</v>
      </c>
      <c r="V37" s="5" t="s">
        <v>23</v>
      </c>
      <c r="W37" s="5" t="s">
        <v>23</v>
      </c>
    </row>
    <row r="38" spans="5:23" x14ac:dyDescent="0.35">
      <c r="E38" s="1"/>
      <c r="F38" s="1"/>
      <c r="G38" s="1"/>
      <c r="H38" s="5"/>
      <c r="I38" s="5"/>
      <c r="J38" s="5" t="s">
        <v>23</v>
      </c>
      <c r="K38" s="5"/>
      <c r="L38" s="5"/>
      <c r="M38" s="5"/>
      <c r="N38" s="5" t="s">
        <v>23</v>
      </c>
      <c r="O38" s="5" t="s">
        <v>23</v>
      </c>
      <c r="P38" s="5" t="s">
        <v>23</v>
      </c>
      <c r="Q38" s="5"/>
      <c r="R38" s="5"/>
      <c r="S38" s="5" t="s">
        <v>23</v>
      </c>
      <c r="T38" s="5" t="s">
        <v>23</v>
      </c>
      <c r="U38" s="5" t="s">
        <v>23</v>
      </c>
      <c r="V38" s="5" t="s">
        <v>23</v>
      </c>
      <c r="W38" s="5" t="s">
        <v>23</v>
      </c>
    </row>
    <row r="39" spans="5:23" x14ac:dyDescent="0.35">
      <c r="E39" s="1"/>
      <c r="F39" s="1"/>
      <c r="G39" s="1"/>
      <c r="H39" s="5"/>
      <c r="I39" s="5"/>
      <c r="J39" s="5" t="s">
        <v>23</v>
      </c>
      <c r="K39" s="5"/>
      <c r="L39" s="5"/>
      <c r="M39" s="5"/>
      <c r="N39" s="5" t="s">
        <v>23</v>
      </c>
      <c r="O39" s="5" t="s">
        <v>23</v>
      </c>
      <c r="P39" s="5" t="s">
        <v>23</v>
      </c>
      <c r="Q39" s="5"/>
      <c r="R39" s="5"/>
      <c r="S39" s="5" t="s">
        <v>23</v>
      </c>
      <c r="T39" s="5" t="s">
        <v>23</v>
      </c>
      <c r="U39" s="5" t="s">
        <v>23</v>
      </c>
      <c r="V39" s="5" t="s">
        <v>23</v>
      </c>
      <c r="W39" s="5" t="s">
        <v>23</v>
      </c>
    </row>
    <row r="40" spans="5:23" x14ac:dyDescent="0.35">
      <c r="E40" s="1"/>
      <c r="F40" s="1"/>
      <c r="G40" s="1"/>
      <c r="H40" s="5"/>
      <c r="I40" s="5"/>
      <c r="J40" s="5" t="s">
        <v>23</v>
      </c>
      <c r="K40" s="5"/>
      <c r="L40" s="5"/>
      <c r="M40" s="5"/>
      <c r="N40" s="5" t="s">
        <v>23</v>
      </c>
      <c r="O40" s="5" t="s">
        <v>23</v>
      </c>
      <c r="P40" s="5" t="s">
        <v>23</v>
      </c>
      <c r="Q40" s="5"/>
      <c r="R40" s="5"/>
      <c r="S40" s="5" t="s">
        <v>23</v>
      </c>
      <c r="T40" s="5" t="s">
        <v>23</v>
      </c>
      <c r="U40" s="5" t="s">
        <v>23</v>
      </c>
      <c r="V40" s="5" t="s">
        <v>23</v>
      </c>
      <c r="W40" s="5" t="s">
        <v>23</v>
      </c>
    </row>
    <row r="41" spans="5:23" x14ac:dyDescent="0.35">
      <c r="E41" s="1"/>
      <c r="F41" s="1"/>
      <c r="G41" s="1"/>
      <c r="H41" s="5"/>
      <c r="I41" s="5"/>
      <c r="J41" s="5" t="s">
        <v>23</v>
      </c>
      <c r="K41" s="5"/>
      <c r="L41" s="5"/>
      <c r="M41" s="5"/>
      <c r="N41" s="5" t="s">
        <v>23</v>
      </c>
      <c r="O41" s="5" t="s">
        <v>23</v>
      </c>
      <c r="P41" s="5" t="s">
        <v>23</v>
      </c>
      <c r="Q41" s="5"/>
      <c r="R41" s="5"/>
      <c r="S41" s="5" t="s">
        <v>23</v>
      </c>
      <c r="T41" s="5" t="s">
        <v>23</v>
      </c>
      <c r="U41" s="5" t="s">
        <v>23</v>
      </c>
      <c r="V41" s="5" t="s">
        <v>23</v>
      </c>
      <c r="W41" s="5" t="s">
        <v>23</v>
      </c>
    </row>
    <row r="42" spans="5:23" x14ac:dyDescent="0.35">
      <c r="E42" s="1"/>
      <c r="F42" s="1"/>
      <c r="G42" s="1"/>
      <c r="H42" s="5"/>
      <c r="I42" s="5"/>
      <c r="J42" s="5" t="s">
        <v>23</v>
      </c>
      <c r="K42" s="5"/>
      <c r="L42" s="5"/>
      <c r="M42" s="5"/>
      <c r="N42" s="5" t="s">
        <v>23</v>
      </c>
      <c r="O42" s="5" t="s">
        <v>23</v>
      </c>
      <c r="P42" s="5" t="s">
        <v>23</v>
      </c>
      <c r="Q42" s="5"/>
      <c r="R42" s="5"/>
      <c r="S42" s="5" t="s">
        <v>23</v>
      </c>
      <c r="T42" s="5" t="s">
        <v>23</v>
      </c>
      <c r="U42" s="5" t="s">
        <v>23</v>
      </c>
      <c r="V42" s="5" t="s">
        <v>23</v>
      </c>
      <c r="W42" s="5" t="s">
        <v>23</v>
      </c>
    </row>
    <row r="43" spans="5:23" x14ac:dyDescent="0.35">
      <c r="E43" s="1"/>
      <c r="F43" s="1"/>
      <c r="G43" s="1"/>
      <c r="H43" s="5"/>
      <c r="I43" s="5"/>
      <c r="J43" s="5" t="s">
        <v>23</v>
      </c>
      <c r="K43" s="5"/>
      <c r="L43" s="5"/>
      <c r="M43" s="5"/>
      <c r="N43" s="5" t="s">
        <v>23</v>
      </c>
      <c r="O43" s="5" t="s">
        <v>23</v>
      </c>
      <c r="P43" s="5" t="s">
        <v>23</v>
      </c>
      <c r="Q43" s="5"/>
      <c r="R43" s="5"/>
      <c r="S43" s="5" t="s">
        <v>23</v>
      </c>
      <c r="T43" s="5" t="s">
        <v>23</v>
      </c>
      <c r="U43" s="5" t="s">
        <v>23</v>
      </c>
      <c r="V43" s="5" t="s">
        <v>23</v>
      </c>
      <c r="W43" s="5" t="s">
        <v>23</v>
      </c>
    </row>
    <row r="44" spans="5:23" x14ac:dyDescent="0.35">
      <c r="E44" s="1"/>
      <c r="F44" s="1"/>
      <c r="G44" s="1"/>
      <c r="H44" s="5"/>
      <c r="I44" s="5"/>
      <c r="J44" s="5" t="s">
        <v>23</v>
      </c>
      <c r="K44" s="5"/>
      <c r="L44" s="5"/>
      <c r="M44" s="5"/>
      <c r="N44" s="5" t="s">
        <v>23</v>
      </c>
      <c r="O44" s="5" t="s">
        <v>23</v>
      </c>
      <c r="P44" s="5" t="s">
        <v>23</v>
      </c>
      <c r="Q44" s="5"/>
      <c r="R44" s="5"/>
      <c r="S44" s="5" t="s">
        <v>23</v>
      </c>
      <c r="T44" s="5" t="s">
        <v>23</v>
      </c>
      <c r="U44" s="5" t="s">
        <v>23</v>
      </c>
      <c r="V44" s="5" t="s">
        <v>23</v>
      </c>
      <c r="W44" s="5" t="s">
        <v>23</v>
      </c>
    </row>
    <row r="45" spans="5:23" x14ac:dyDescent="0.35">
      <c r="E45" s="1"/>
      <c r="F45" s="1"/>
      <c r="G45" s="1"/>
      <c r="H45" s="5"/>
      <c r="I45" s="5"/>
      <c r="J45" s="5" t="s">
        <v>23</v>
      </c>
      <c r="K45" s="5"/>
      <c r="L45" s="5"/>
      <c r="M45" s="5"/>
      <c r="N45" s="5" t="s">
        <v>23</v>
      </c>
      <c r="O45" s="5" t="s">
        <v>23</v>
      </c>
      <c r="P45" s="5" t="s">
        <v>23</v>
      </c>
      <c r="Q45" s="5"/>
      <c r="R45" s="5"/>
      <c r="S45" s="5" t="s">
        <v>23</v>
      </c>
      <c r="T45" s="5" t="s">
        <v>23</v>
      </c>
      <c r="U45" s="5" t="s">
        <v>23</v>
      </c>
      <c r="V45" s="5" t="s">
        <v>23</v>
      </c>
      <c r="W45" s="5" t="s">
        <v>23</v>
      </c>
    </row>
    <row r="46" spans="5:23" x14ac:dyDescent="0.35">
      <c r="E46" s="1"/>
      <c r="F46" s="1"/>
      <c r="G46" s="1"/>
      <c r="H46" s="5"/>
      <c r="I46" s="5"/>
      <c r="J46" s="5" t="s">
        <v>23</v>
      </c>
      <c r="K46" s="5"/>
      <c r="L46" s="5"/>
      <c r="M46" s="5"/>
      <c r="N46" s="5" t="s">
        <v>23</v>
      </c>
      <c r="O46" s="5" t="s">
        <v>23</v>
      </c>
      <c r="P46" s="5" t="s">
        <v>23</v>
      </c>
      <c r="Q46" s="5"/>
      <c r="R46" s="5"/>
      <c r="S46" s="5" t="s">
        <v>23</v>
      </c>
      <c r="T46" s="5" t="s">
        <v>23</v>
      </c>
      <c r="U46" s="5" t="s">
        <v>23</v>
      </c>
      <c r="V46" s="5" t="s">
        <v>23</v>
      </c>
      <c r="W46" s="5" t="s">
        <v>23</v>
      </c>
    </row>
    <row r="47" spans="5:23" x14ac:dyDescent="0.35">
      <c r="E47" s="1"/>
      <c r="F47" s="1"/>
      <c r="G47" s="1"/>
      <c r="H47" s="5"/>
      <c r="I47" s="5"/>
      <c r="J47" s="5" t="s">
        <v>23</v>
      </c>
      <c r="K47" s="5"/>
      <c r="L47" s="5"/>
      <c r="M47" s="5"/>
      <c r="N47" s="5" t="s">
        <v>23</v>
      </c>
      <c r="O47" s="5" t="s">
        <v>23</v>
      </c>
      <c r="P47" s="5" t="s">
        <v>23</v>
      </c>
      <c r="Q47" s="5"/>
      <c r="R47" s="5"/>
      <c r="S47" s="5" t="s">
        <v>23</v>
      </c>
      <c r="T47" s="5" t="s">
        <v>23</v>
      </c>
      <c r="U47" s="5" t="s">
        <v>23</v>
      </c>
      <c r="V47" s="5" t="s">
        <v>23</v>
      </c>
      <c r="W47" s="5" t="s">
        <v>23</v>
      </c>
    </row>
    <row r="48" spans="5:23" x14ac:dyDescent="0.35">
      <c r="E48" s="1"/>
      <c r="F48" s="1"/>
      <c r="G48" s="1"/>
      <c r="H48" s="5"/>
      <c r="I48" s="5"/>
      <c r="J48" s="5" t="s">
        <v>23</v>
      </c>
      <c r="K48" s="5"/>
      <c r="L48" s="5"/>
      <c r="M48" s="5"/>
      <c r="N48" s="5" t="s">
        <v>23</v>
      </c>
      <c r="O48" s="5" t="s">
        <v>23</v>
      </c>
      <c r="P48" s="5" t="s">
        <v>23</v>
      </c>
      <c r="Q48" s="5"/>
      <c r="R48" s="5"/>
      <c r="S48" s="5" t="s">
        <v>23</v>
      </c>
      <c r="T48" s="5" t="s">
        <v>23</v>
      </c>
      <c r="U48" s="5" t="s">
        <v>23</v>
      </c>
      <c r="V48" s="5" t="s">
        <v>23</v>
      </c>
      <c r="W48" s="5" t="s">
        <v>23</v>
      </c>
    </row>
    <row r="49" spans="3:23" x14ac:dyDescent="0.35">
      <c r="E49" s="1"/>
      <c r="F49" s="1"/>
      <c r="G49" s="1"/>
      <c r="H49" s="5"/>
      <c r="I49" s="5"/>
      <c r="J49" s="5" t="s">
        <v>23</v>
      </c>
      <c r="K49" s="5"/>
      <c r="L49" s="5"/>
      <c r="M49" s="5"/>
      <c r="N49" s="5" t="s">
        <v>23</v>
      </c>
      <c r="O49" s="5" t="s">
        <v>23</v>
      </c>
      <c r="P49" s="5" t="s">
        <v>23</v>
      </c>
      <c r="Q49" s="5"/>
      <c r="R49" s="5"/>
      <c r="S49" s="5" t="s">
        <v>23</v>
      </c>
      <c r="T49" s="5" t="s">
        <v>23</v>
      </c>
      <c r="U49" s="5" t="s">
        <v>23</v>
      </c>
      <c r="V49" s="5" t="s">
        <v>23</v>
      </c>
      <c r="W49" s="5" t="s">
        <v>23</v>
      </c>
    </row>
    <row r="50" spans="3:23" x14ac:dyDescent="0.35">
      <c r="E50" s="1"/>
      <c r="F50" s="1"/>
      <c r="G50" s="1"/>
      <c r="H50" s="5"/>
      <c r="I50" s="5"/>
      <c r="J50" s="5" t="s">
        <v>23</v>
      </c>
      <c r="K50" s="5"/>
      <c r="L50" s="5"/>
      <c r="M50" s="5"/>
      <c r="N50" s="5" t="s">
        <v>23</v>
      </c>
      <c r="O50" s="5" t="s">
        <v>23</v>
      </c>
      <c r="P50" s="5"/>
      <c r="Q50" s="5"/>
      <c r="R50" s="5"/>
      <c r="S50" s="5"/>
      <c r="T50" s="5"/>
      <c r="U50" s="5"/>
      <c r="V50" s="5"/>
      <c r="W50" s="5"/>
    </row>
    <row r="51" spans="3:23" x14ac:dyDescent="0.35">
      <c r="E51" s="1"/>
      <c r="F51" s="1"/>
      <c r="G51" s="1"/>
      <c r="H51" s="5"/>
      <c r="I51" s="5"/>
      <c r="J51" s="5" t="s">
        <v>23</v>
      </c>
      <c r="K51" s="5"/>
      <c r="L51" s="5"/>
      <c r="M51" s="5"/>
      <c r="N51" s="5" t="s">
        <v>23</v>
      </c>
      <c r="O51" s="5" t="s">
        <v>23</v>
      </c>
      <c r="P51" s="5"/>
      <c r="Q51" s="5"/>
      <c r="R51" s="5"/>
      <c r="S51" s="5"/>
      <c r="T51" s="5"/>
      <c r="U51" s="5"/>
      <c r="V51" s="5"/>
      <c r="W51" s="5"/>
    </row>
    <row r="52" spans="3:23" x14ac:dyDescent="0.35">
      <c r="E52" s="1"/>
      <c r="F52" s="1"/>
      <c r="G52" s="1"/>
      <c r="H52" s="5"/>
      <c r="I52" s="5"/>
      <c r="J52" s="5" t="s">
        <v>23</v>
      </c>
      <c r="K52" s="5"/>
      <c r="L52" s="5"/>
      <c r="M52" s="5"/>
      <c r="N52" s="5" t="s">
        <v>23</v>
      </c>
      <c r="O52" s="5" t="s">
        <v>23</v>
      </c>
      <c r="P52" s="5"/>
      <c r="Q52" s="5"/>
      <c r="R52" s="5"/>
      <c r="S52" s="5"/>
      <c r="T52" s="5"/>
      <c r="U52" s="5"/>
      <c r="V52" s="5"/>
      <c r="W52" s="5"/>
    </row>
    <row r="55" spans="3:23" x14ac:dyDescent="0.35">
      <c r="C55">
        <v>134300116</v>
      </c>
    </row>
    <row r="56" spans="3:23" x14ac:dyDescent="0.35">
      <c r="C56">
        <v>134300117</v>
      </c>
    </row>
    <row r="57" spans="3:23" x14ac:dyDescent="0.35">
      <c r="C57">
        <v>134300149</v>
      </c>
    </row>
    <row r="58" spans="3:23" x14ac:dyDescent="0.35">
      <c r="C58">
        <v>134300150</v>
      </c>
    </row>
    <row r="59" spans="3:23" x14ac:dyDescent="0.35">
      <c r="C59">
        <v>134300151</v>
      </c>
    </row>
    <row r="60" spans="3:23" x14ac:dyDescent="0.35">
      <c r="C60">
        <v>134300152</v>
      </c>
    </row>
    <row r="61" spans="3:23" x14ac:dyDescent="0.35">
      <c r="C61">
        <v>134300153</v>
      </c>
    </row>
    <row r="62" spans="3:23" x14ac:dyDescent="0.35">
      <c r="C62">
        <v>134300154</v>
      </c>
    </row>
    <row r="63" spans="3:23" x14ac:dyDescent="0.35">
      <c r="C63">
        <v>134300155</v>
      </c>
    </row>
    <row r="64" spans="3:23" x14ac:dyDescent="0.35">
      <c r="C64">
        <v>134300157</v>
      </c>
    </row>
    <row r="65" spans="3:3" x14ac:dyDescent="0.35">
      <c r="C65">
        <v>134300158</v>
      </c>
    </row>
    <row r="66" spans="3:3" x14ac:dyDescent="0.35">
      <c r="C66">
        <v>134300159</v>
      </c>
    </row>
    <row r="67" spans="3:3" x14ac:dyDescent="0.35">
      <c r="C67">
        <v>134300160</v>
      </c>
    </row>
    <row r="68" spans="3:3" x14ac:dyDescent="0.35">
      <c r="C68">
        <v>134310118</v>
      </c>
    </row>
    <row r="69" spans="3:3" x14ac:dyDescent="0.35">
      <c r="C69">
        <v>134310119</v>
      </c>
    </row>
    <row r="70" spans="3:3" x14ac:dyDescent="0.35">
      <c r="C70">
        <v>134310120</v>
      </c>
    </row>
    <row r="71" spans="3:3" x14ac:dyDescent="0.35">
      <c r="C71">
        <v>134310121</v>
      </c>
    </row>
    <row r="72" spans="3:3" x14ac:dyDescent="0.35">
      <c r="C72">
        <v>134310122</v>
      </c>
    </row>
    <row r="73" spans="3:3" x14ac:dyDescent="0.35">
      <c r="C73">
        <v>134310123</v>
      </c>
    </row>
    <row r="74" spans="3:3" x14ac:dyDescent="0.35">
      <c r="C74">
        <v>134310124</v>
      </c>
    </row>
    <row r="75" spans="3:3" x14ac:dyDescent="0.35">
      <c r="C75">
        <v>134310126</v>
      </c>
    </row>
    <row r="76" spans="3:3" x14ac:dyDescent="0.35">
      <c r="C76">
        <v>134310171</v>
      </c>
    </row>
    <row r="77" spans="3:3" x14ac:dyDescent="0.35">
      <c r="C77">
        <v>134310172</v>
      </c>
    </row>
    <row r="78" spans="3:3" x14ac:dyDescent="0.35">
      <c r="C78">
        <v>134310173</v>
      </c>
    </row>
    <row r="79" spans="3:3" x14ac:dyDescent="0.35">
      <c r="C79">
        <v>134310174</v>
      </c>
    </row>
    <row r="80" spans="3:3" x14ac:dyDescent="0.35">
      <c r="C80">
        <v>134310175</v>
      </c>
    </row>
    <row r="81" spans="3:3" x14ac:dyDescent="0.35">
      <c r="C81">
        <v>134310178</v>
      </c>
    </row>
  </sheetData>
  <sortState xmlns:xlrd2="http://schemas.microsoft.com/office/spreadsheetml/2017/richdata2" ref="C55:C81">
    <sortCondition ref="C55:C81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V 3 /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D F d /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X f 9 c K I p H u A 4 A A A A R A A A A E w A c A E Z v c m 1 1 b G F z L 1 N l Y 3 R p b 2 4 x L m 0 g o h g A K K A U A A A A A A A A A A A A A A A A A A A A A A A A A A A A K 0 5 N L s n M z 1 M I h t C G 1 g B Q S w E C L Q A U A A I A C A A x X f 9 c I d 4 m I 6 U A A A D 2 A A A A E g A A A A A A A A A A A A A A A A A A A A A A Q 2 9 u Z m l n L 1 B h Y 2 t h Z 2 U u e G 1 s U E s B A i 0 A F A A C A A g A M V 3 / X A / K 6 a u k A A A A 6 Q A A A B M A A A A A A A A A A A A A A A A A 8 Q A A A F t D b 2 5 0 Z W 5 0 X 1 R 5 c G V z X S 5 4 b W x Q S w E C L Q A U A A I A C A A x X f 9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B d S D 4 l D 5 U m B / Q f g c 0 B v i Q A A A A A C A A A A A A A D Z g A A w A A A A B A A A A A S i b k q f 5 r y f d 7 S 4 D j Y S T O + A A A A A A S A A A C g A A A A E A A A A P D T W a H v 5 M y g g 0 s F C T N I E g V Q A A A A y C s k g d g o D g / T / f 3 v 0 P y 0 Y K / 8 8 d j l n B 3 c V k o f 8 6 N l f x h m e H / t x V T T q 3 5 j 1 P A b F I K e g V L Z U v B G z K a + p U 0 U 8 O 7 7 1 f I 3 a S g u R u C L 5 0 F W / 9 a a m j k U A A A A t q 1 q G s 2 Z m M n a r P H w U 6 8 z 4 A r u 3 u E = < / D a t a M a s h u p > 
</file>

<file path=customXml/itemProps1.xml><?xml version="1.0" encoding="utf-8"?>
<ds:datastoreItem xmlns:ds="http://schemas.openxmlformats.org/officeDocument/2006/customXml" ds:itemID="{9BEE2A74-A932-491C-98FA-AFA6BF5029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II - FD</vt:lpstr>
      <vt:lpstr>Planilha1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2026-08-27T13:58:14Z</dcterms:modified>
</cp:coreProperties>
</file>