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ebextensions/webextension1.xml" ContentType="application/vnd.ms-office.webextension+xml"/>
  <Override PartName="/xl/webextensions/taskpanes.xml" ContentType="application/vnd.ms-office.webextensiontaskpan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5" Type="http://schemas.openxmlformats.org/officeDocument/2006/relationships/custom-properties" Target="docProps/custom.xml" /><Relationship Id="rId4" Type="http://schemas.openxmlformats.org/officeDocument/2006/relationships/extended-properties" Target="docProps/app.xml" /><Relationship Id="rId2" Type="http://schemas.microsoft.com/office/2011/relationships/webextensiontaskpanes" Target="xl/webextensions/taskpanes.xml" /><Relationship Id="rId3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u11228\Documents\3. Revisão de normas\GD\2025\Anexos\"/>
    </mc:Choice>
  </mc:AlternateContent>
  <workbookProtection workbookAlgorithmName="SHA-512" workbookHashValue="l1szZvEeICp3WUZ2UQbOFvIIuCQVC0+kcgEvoqi6VyU3GE7Fb3nZzHLVj6726JFQid95/hxvRIMfWx/K6wlEpQ==" workbookSaltValue="YbUBGraNY0E1h9erMxXljg==" workbookSpinCount="100000" lockStructure="1"/>
  <bookViews>
    <workbookView xWindow="0" yWindow="0" windowWidth="19200" windowHeight="6180" activeTab="2"/>
  </bookViews>
  <sheets>
    <sheet name="ROTEIRO" sheetId="17" r:id="rId3"/>
    <sheet name="0" sheetId="16" r:id="rId4"/>
    <sheet name="1" sheetId="4" r:id="rId5"/>
    <sheet name="2" sheetId="18" r:id="rId6"/>
    <sheet name="FONTES" sheetId="6" r:id="rId7"/>
  </sheets>
  <definedNames>
    <definedName name="_ftn1" localSheetId="1">'0'!#REF!</definedName>
    <definedName name="_ftn1" localSheetId="2">'1'!#REF!</definedName>
    <definedName name="_ftn2" localSheetId="1">'0'!#REF!</definedName>
    <definedName name="_ftn2" localSheetId="2">'1'!#REF!</definedName>
    <definedName name="_ftnref1" localSheetId="1">'0'!#REF!</definedName>
    <definedName name="_ftnref1" localSheetId="2">'1'!#REF!</definedName>
    <definedName name="_ftnref2" localSheetId="1">'0'!#REF!</definedName>
    <definedName name="_ftnref2" localSheetId="2">'1'!#REF!</definedName>
    <definedName name="a0" localSheetId="1">#REF!</definedName>
    <definedName name="a0">#REF!</definedName>
    <definedName name="_xlnm.Print_Area" localSheetId="1">'0'!$A$1:$AG$176</definedName>
    <definedName name="_xlnm.Print_Area" localSheetId="2">'1'!$A$1:$AG$146</definedName>
    <definedName name="_xlnm.Print_Area" localSheetId="3">'2'!$B$2:$J$510</definedName>
    <definedName name="_xlnm.Print_Area" localSheetId="0">ROTEIRO!$B$2:$L$40</definedName>
    <definedName name="Check3" localSheetId="1">'0'!#REF!</definedName>
    <definedName name="Check3" localSheetId="2">'1'!#REF!</definedName>
    <definedName name="X" localSheetId="1">'0'!#REF!</definedName>
    <definedName name="X" localSheetId="2">'1'!#REF!</definedName>
  </definedNames>
  <calcPr calcId="162913"/>
</workbook>
</file>

<file path=xl/calcChain.xml><?xml version="1.0" encoding="utf-8"?>
<calcChain xmlns="http://schemas.openxmlformats.org/spreadsheetml/2006/main">
  <c r="G5" i="18" l="1"/>
</calcChain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Equatorial</author>
    <author>Yasmin Emily De Souza Oliveira</author>
  </authors>
  <commentList>
    <comment ref="L29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Considerar apenas potência de carga. Caso tenha apenas potência de geração preencher com 0.</t>
        </r>
      </text>
    </comment>
    <comment ref="M33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Horário Fora Ponta</t>
        </r>
      </text>
    </comment>
    <comment ref="Q33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Horário Ponta</t>
        </r>
      </text>
    </comment>
    <comment ref="C35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Nas tarifas AZUL ou VERDE será considerado o maior valor entre Demanda de Carga e de Geração.
No B-OPTANTE será considerada a potência do transformador.</t>
        </r>
      </text>
    </comment>
    <comment ref="S35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Conforme Art.149 §2º da REN1000</t>
        </r>
      </text>
    </comment>
    <comment ref="R39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Indicar o Fuso UTM ou sinalizar como CD para coordenadas decimais.</t>
        </r>
      </text>
    </comment>
    <comment ref="C41" authorId="1">
      <text>
        <r>
          <rPr>
            <b/>
            <sz val="9"/>
            <rFont val="Segoe UI"/>
            <family val="2"/>
          </rPr>
          <t>Preencher quando aplicável</t>
        </r>
      </text>
    </comment>
    <comment ref="R41" authorId="1">
      <text>
        <r>
          <rPr>
            <b/>
            <sz val="9"/>
            <rFont val="Segoe UI"/>
            <family val="2"/>
          </rPr>
          <t>Preencher quando aplicável</t>
        </r>
      </text>
    </comment>
    <comment ref="Y41" authorId="1">
      <text>
        <r>
          <rPr>
            <b/>
            <sz val="9"/>
            <rFont val="Segoe UI"/>
            <family val="2"/>
          </rPr>
          <t>Preencher quando aplicável</t>
        </r>
      </text>
    </comment>
    <comment ref="AC74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Se negativo: a Potência de Geração Existente informada é superior a potência total de inversores na aba 0, revisar o preenchimento pois todos os inversores devem ser informados.</t>
        </r>
      </text>
    </comment>
    <comment ref="AC78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Informar a potência que será injetada na rede. Aplicável somente aos casos onde será instalado sistema com limitação de potência injetável, inclusive zero-grid (preencher com 0). Demais casos deixar em branco.</t>
        </r>
      </text>
    </comment>
    <comment ref="F82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(Descrição do Sistema de Armazenamento -“bateria”)</t>
        </r>
      </text>
    </comment>
    <comment ref="X82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PGT: Potência de Geração Total
PMI: Potência Máxima Injetável
DG: Demanda de Geração
CP: Carga Própria
PD: Potência Disponibilizada</t>
        </r>
      </text>
    </comment>
    <comment ref="C84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Se entender que a mensagem de erro não é aplicável ao seu caso, revisar o preenchimento da dispensa de análise de inversão de fluxo no item 6.
</t>
        </r>
      </text>
    </comment>
    <comment ref="AD122" authorId="0">
      <text>
        <r>
          <rPr>
            <b/>
            <sz val="9"/>
            <rFont val="Segoe UI"/>
            <family val="2"/>
          </rPr>
          <t>Equatorial:</t>
        </r>
        <r>
          <rPr>
            <sz val="9"/>
            <rFont val="Segoe UI"/>
            <family val="2"/>
          </rPr>
          <t xml:space="preserve">
SIM - sistema Grid Zero, portanto, não haverá injeção na rede.
NÃO - sistema não será Grid Zero, portanto, haverá injeção na rede.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AUGUSTO TORRES DE ARAUJO</author>
  </authors>
  <commentList>
    <comment ref="B6" authorId="0">
      <text>
        <r>
          <rPr>
            <b/>
            <sz val="8"/>
            <rFont val="Arial"/>
            <family val="2"/>
          </rPr>
          <t>Quando selecionada a forma de alocação dos créditos como ordem de prioridade, caso não haja indicação, o excedente de energia será alocado como crédito em favor da unidade consumidora de maior consumo medido.</t>
        </r>
      </text>
    </comment>
  </commentList>
</comments>
</file>

<file path=xl/sharedStrings.xml><?xml version="1.0" encoding="utf-8"?>
<sst xmlns="http://schemas.openxmlformats.org/spreadsheetml/2006/main" count="426" uniqueCount="386">
  <si>
    <t>2. Dados Cadastrais do Responsável Técnico</t>
  </si>
  <si>
    <t>Nome Completo</t>
  </si>
  <si>
    <t>E-mail</t>
  </si>
  <si>
    <t>Telefone Fixo</t>
  </si>
  <si>
    <t>Telefone Celular</t>
  </si>
  <si>
    <t>Dados gerais da Central Geradora</t>
  </si>
  <si>
    <t>Eólica</t>
  </si>
  <si>
    <t>Hidráulica</t>
  </si>
  <si>
    <t>Observação</t>
  </si>
  <si>
    <t>Informação</t>
  </si>
  <si>
    <t>Especificação</t>
  </si>
  <si>
    <t>Unidade</t>
  </si>
  <si>
    <t>Periodicidade</t>
  </si>
  <si>
    <t>Potência Nominal de Placa</t>
  </si>
  <si>
    <t>Potência Máxima em Regime Contínuo</t>
  </si>
  <si>
    <t>Corrente Nominal</t>
  </si>
  <si>
    <t>A</t>
  </si>
  <si>
    <t>Tensão Nominal</t>
  </si>
  <si>
    <t>kV</t>
  </si>
  <si>
    <t>Frequência Nominal</t>
  </si>
  <si>
    <t>Hz</t>
  </si>
  <si>
    <t>Velocidade Nominal</t>
  </si>
  <si>
    <t>rpm</t>
  </si>
  <si>
    <t>Número de fases</t>
  </si>
  <si>
    <r>
      <t xml:space="preserve">Tipo e Ligação </t>
    </r>
    <r>
      <rPr>
        <vertAlign val="superscript"/>
        <sz val="10"/>
        <color theme="1"/>
        <rFont val="Arial"/>
        <family val="2"/>
      </rPr>
      <t>(2)</t>
    </r>
  </si>
  <si>
    <t>Número de pólos</t>
  </si>
  <si>
    <r>
      <rPr>
        <vertAlign val="superscript"/>
        <sz val="10"/>
        <color theme="1"/>
        <rFont val="Arial"/>
        <family val="2"/>
      </rPr>
      <t xml:space="preserve"> (1)</t>
    </r>
    <r>
      <rPr>
        <sz val="10"/>
        <color theme="1"/>
        <rFont val="Arial"/>
        <family val="2"/>
      </rPr>
      <t xml:space="preserve"> G/V/O</t>
    </r>
  </si>
  <si>
    <r>
      <rPr>
        <vertAlign val="superscript"/>
        <sz val="10"/>
        <color theme="1"/>
        <rFont val="Arial"/>
        <family val="2"/>
      </rPr>
      <t xml:space="preserve"> (2)</t>
    </r>
    <r>
      <rPr>
        <sz val="10"/>
        <color theme="1"/>
        <rFont val="Arial"/>
        <family val="2"/>
      </rPr>
      <t xml:space="preserve"> Y ou </t>
    </r>
    <r>
      <rPr>
        <sz val="10"/>
        <color theme="1"/>
        <rFont val="Calibri"/>
        <family val="2"/>
      </rPr>
      <t>Δ</t>
    </r>
  </si>
  <si>
    <r>
      <t xml:space="preserve"> (3) </t>
    </r>
    <r>
      <rPr>
        <sz val="10"/>
        <color theme="1"/>
        <rFont val="Arial"/>
        <family val="2"/>
      </rPr>
      <t>Sobre-excitado ou Sub-excitado</t>
    </r>
  </si>
  <si>
    <t>Dados dos Inversores</t>
  </si>
  <si>
    <t>Faixa de tensão de operação (V)</t>
  </si>
  <si>
    <t>Fator de Potência</t>
  </si>
  <si>
    <t>Rendimento (%)</t>
  </si>
  <si>
    <t>Modelo</t>
  </si>
  <si>
    <t>Diâmetro do rotor (m)</t>
  </si>
  <si>
    <r>
      <t xml:space="preserve">Controle de Potência </t>
    </r>
    <r>
      <rPr>
        <vertAlign val="superscript"/>
        <sz val="10"/>
        <rFont val="Arial"/>
        <family val="2"/>
      </rPr>
      <t>(1)</t>
    </r>
  </si>
  <si>
    <t>Velocidade de rotação nominal / Sobrevelocidade máxima (rpm)</t>
  </si>
  <si>
    <t>Velocidade do vento (m/s)</t>
  </si>
  <si>
    <t>Potência Gerada (kW)</t>
  </si>
  <si>
    <t>Momento de Inércia da Massa Girante   MD2/4 (kg.m2)</t>
  </si>
  <si>
    <r>
      <t xml:space="preserve">Documento de certificação da turbina </t>
    </r>
    <r>
      <rPr>
        <vertAlign val="superscript"/>
        <sz val="10"/>
        <rFont val="Arial"/>
        <family val="2"/>
      </rPr>
      <t>(2)</t>
    </r>
  </si>
  <si>
    <t xml:space="preserve">Saída de seviço       (cut-out) </t>
  </si>
  <si>
    <t xml:space="preserve">Saída de seviço       (cut-out)  </t>
  </si>
  <si>
    <t>Obs: No caso de aerogerador não convencional informar a altura máxima atingida pela estrutura.</t>
  </si>
  <si>
    <r>
      <rPr>
        <vertAlign val="superscript"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Passo variável(Stall), Estol(pitch), Estol ativo (active stall), etc.</t>
    </r>
  </si>
  <si>
    <r>
      <rPr>
        <vertAlign val="superscript"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Data</t>
    </r>
  </si>
  <si>
    <t>Local</t>
  </si>
  <si>
    <t>Data</t>
  </si>
  <si>
    <t>Assinatura do Responsável</t>
  </si>
  <si>
    <t>Tensão Primária (V)</t>
  </si>
  <si>
    <t>Tensão Secundária (V)</t>
  </si>
  <si>
    <t>Fabricante</t>
  </si>
  <si>
    <t>kVA</t>
  </si>
  <si>
    <t>Entrada em serviço     (cut-in)</t>
  </si>
  <si>
    <t>Entrada em serviço          (cut-in)</t>
  </si>
  <si>
    <t>Origem</t>
  </si>
  <si>
    <t>Fontes</t>
  </si>
  <si>
    <t>Biomassa</t>
  </si>
  <si>
    <t>Floresta</t>
  </si>
  <si>
    <t>Biogás - Floresta</t>
  </si>
  <si>
    <t>Carvão Vegetal</t>
  </si>
  <si>
    <t>Gás de Alto Forno - Biomassa</t>
  </si>
  <si>
    <t>Lenha</t>
  </si>
  <si>
    <t>Licor Negro</t>
  </si>
  <si>
    <t>Resíduos de Madeira</t>
  </si>
  <si>
    <t>Resíduos sólidos urbanos</t>
  </si>
  <si>
    <t>Biogás - RU</t>
  </si>
  <si>
    <t>Resíduos animais</t>
  </si>
  <si>
    <t>Biogás - RA</t>
  </si>
  <si>
    <t>Biocombustíveis líquidos</t>
  </si>
  <si>
    <t>Etanol</t>
  </si>
  <si>
    <t>Óleos vegetais</t>
  </si>
  <si>
    <t>Agroindustriais</t>
  </si>
  <si>
    <t>Bagaço de Cana de Açúcar</t>
  </si>
  <si>
    <t>Biogás-AGR</t>
  </si>
  <si>
    <t>Capim Elefante</t>
  </si>
  <si>
    <t>Casca de Arroz</t>
  </si>
  <si>
    <t>Cinética do vento</t>
  </si>
  <si>
    <t>Fóssil</t>
  </si>
  <si>
    <t>Petróleo</t>
  </si>
  <si>
    <t>Gás de Alto Forno - PE</t>
  </si>
  <si>
    <t>Gás de Refinaria</t>
  </si>
  <si>
    <t>Óleo Combustível</t>
  </si>
  <si>
    <t>Óleo Diesel</t>
  </si>
  <si>
    <t>Outros Energéticos de Petróleo</t>
  </si>
  <si>
    <t>Carvão mineral</t>
  </si>
  <si>
    <t>Calor de Processo - CM</t>
  </si>
  <si>
    <t>Carvão Mineral</t>
  </si>
  <si>
    <t>Gás de Alto Forno - CM</t>
  </si>
  <si>
    <t>Gás natural</t>
  </si>
  <si>
    <t>Calor de Processo - GN</t>
  </si>
  <si>
    <t>Gás Natural</t>
  </si>
  <si>
    <t>Outros Fósseis</t>
  </si>
  <si>
    <t>Calor de Processo - OF</t>
  </si>
  <si>
    <t>Turfa</t>
  </si>
  <si>
    <t>Xisto</t>
  </si>
  <si>
    <t>Hídrica</t>
  </si>
  <si>
    <t>Potencial hidráulico</t>
  </si>
  <si>
    <t>Nuclear</t>
  </si>
  <si>
    <t>Urânio</t>
  </si>
  <si>
    <t>Solar</t>
  </si>
  <si>
    <t>Radiação solar</t>
  </si>
  <si>
    <t>Undi-Elétrica</t>
  </si>
  <si>
    <t>Cinética da água</t>
  </si>
  <si>
    <t xml:space="preserve">Obs: Unidades Geradoras Fotovoltaiscas e Eólicas </t>
  </si>
  <si>
    <t>Fabricante das Turbinas*</t>
  </si>
  <si>
    <r>
      <t xml:space="preserve">Tipo de Turbina* </t>
    </r>
    <r>
      <rPr>
        <vertAlign val="superscript"/>
        <sz val="10"/>
        <color theme="1"/>
        <rFont val="Arial"/>
        <family val="2"/>
      </rPr>
      <t>(1)</t>
    </r>
  </si>
  <si>
    <r>
      <t xml:space="preserve">Fator de Potência* </t>
    </r>
    <r>
      <rPr>
        <vertAlign val="superscript"/>
        <sz val="10"/>
        <color theme="1"/>
        <rFont val="Arial"/>
        <family val="2"/>
      </rPr>
      <t>(3)</t>
    </r>
  </si>
  <si>
    <t>Eixo do rotor (horizontal/ vertical)*</t>
  </si>
  <si>
    <t>Altura Máxima da Pá (m)*</t>
  </si>
  <si>
    <t>Fabricante/Modelo do Gerador</t>
  </si>
  <si>
    <t>Rio</t>
  </si>
  <si>
    <t>Fabricante/Modelo</t>
  </si>
  <si>
    <t>Potência do Gerador (kW)</t>
  </si>
  <si>
    <t>Fator de Potência do Gerador</t>
  </si>
  <si>
    <t>Tipo turbina</t>
  </si>
  <si>
    <t>Bacia / SubBacia</t>
  </si>
  <si>
    <t>Endereço</t>
  </si>
  <si>
    <t>CEP:</t>
  </si>
  <si>
    <t>CPF/CNPJ</t>
  </si>
  <si>
    <t>Potência Turbina (kVA)</t>
  </si>
  <si>
    <t>Potência do Gerador (kVA)</t>
  </si>
  <si>
    <t>Fabricante Turbina</t>
  </si>
  <si>
    <t>Fabricante Gerador</t>
  </si>
  <si>
    <t>Área do arranjo (m²):</t>
  </si>
  <si>
    <t>Potência de Pico (kWp):</t>
  </si>
  <si>
    <t>Fabricante(s) dos Módulos</t>
  </si>
  <si>
    <t>Titulo Profissional</t>
  </si>
  <si>
    <t>Nº</t>
  </si>
  <si>
    <t>Descrição</t>
  </si>
  <si>
    <t>Observações</t>
  </si>
  <si>
    <t>Apenas para os casos de empreendimentos com múltiplas unidades consumidoras e geração compartilhada.</t>
  </si>
  <si>
    <t>Apenas os casos de geração distribuída que utilize cogeração qualificada</t>
  </si>
  <si>
    <t>Nº Módulos</t>
  </si>
  <si>
    <t>Potência Nominal (kVA)</t>
  </si>
  <si>
    <t>Nome do Cliente / Razão Social (Titular da Unidade Consumidora)</t>
  </si>
  <si>
    <t>Impedância do Trafo (%)</t>
  </si>
  <si>
    <r>
      <t xml:space="preserve">Térmica </t>
    </r>
    <r>
      <rPr>
        <b/>
        <sz val="10"/>
        <color theme="1"/>
        <rFont val="Arial"/>
        <family val="2"/>
      </rPr>
      <t>(Biomassa/Solar Térmica/Cogeração)</t>
    </r>
  </si>
  <si>
    <t>Y =</t>
  </si>
  <si>
    <t>TOTAL</t>
  </si>
  <si>
    <t>Potência do Módulo (W)</t>
  </si>
  <si>
    <t xml:space="preserve">Obs: Célula fotovoltaica é a unidade básica, módulo é o conjunto de células e arranjo é o agrupamento de módulos, o gerador </t>
  </si>
  <si>
    <t>Autoconsumo Remoto</t>
  </si>
  <si>
    <t>Geração Compartilhada</t>
  </si>
  <si>
    <t>Para autoconsumo consumo remoto, geração compartilhada e empreendimento de múltiplas unidades consumidoras</t>
  </si>
  <si>
    <t>UF</t>
  </si>
  <si>
    <t>MONOFÁSICO</t>
  </si>
  <si>
    <t>TRIFÁSICO</t>
  </si>
  <si>
    <t>SOLAR FOTOVOLTAICA</t>
  </si>
  <si>
    <t>AUTOCONSUMO REMOTO</t>
  </si>
  <si>
    <t>EÓLICA</t>
  </si>
  <si>
    <t>HIDRÁULICA</t>
  </si>
  <si>
    <t>GERAÇÃO COMPARTILHADA</t>
  </si>
  <si>
    <t>A1</t>
  </si>
  <si>
    <t>A2</t>
  </si>
  <si>
    <t>A3</t>
  </si>
  <si>
    <t>A3a</t>
  </si>
  <si>
    <t>A4</t>
  </si>
  <si>
    <r>
      <t xml:space="preserve">1. Identificação e Dados Cadastrais da Unidade Consumidora - </t>
    </r>
    <r>
      <rPr>
        <b/>
        <sz val="11"/>
        <color indexed="10"/>
        <rFont val="Arial"/>
        <family val="2"/>
      </rPr>
      <t>PREENCHER, OBRIGATORIAMENTE, TODOS OS CAMPOS NA COR VERMELHA</t>
    </r>
  </si>
  <si>
    <t>PA</t>
  </si>
  <si>
    <t>Residencial</t>
  </si>
  <si>
    <t>LIGAÇÃO NOVA DE UNIDADE CONSUMIDORA COM GERAÇÃO DISTRIBUÍDA (ver item abaixo)</t>
  </si>
  <si>
    <t>MA</t>
  </si>
  <si>
    <t>Industrial</t>
  </si>
  <si>
    <t>CONEXÃO DE GD EM UNIDADE CONSUMIDORA EXISTENTE SEM AUMENTO DE POTÊNCIA DISPONIBILIZADA (ver item abaixo)</t>
  </si>
  <si>
    <t>PI</t>
  </si>
  <si>
    <t>Comércio, serviços e outras atividades</t>
  </si>
  <si>
    <t>CONEXÃO DE GD EM UNIDADE CONSUMIDORA EXISTENTE COM AUMENTO DE POTÊNCIA DISPONIBILIZADA (ver item abaixo)</t>
  </si>
  <si>
    <t>AL</t>
  </si>
  <si>
    <t>Rural</t>
  </si>
  <si>
    <t>SIM</t>
  </si>
  <si>
    <t>Poder Público</t>
  </si>
  <si>
    <t>NÃO</t>
  </si>
  <si>
    <t>Iluminação Pública</t>
  </si>
  <si>
    <t>Serviço Público</t>
  </si>
  <si>
    <t>Consumo próprio</t>
  </si>
  <si>
    <t>BIOMASSA (especificar ao lado o tipo de fonte primária)</t>
  </si>
  <si>
    <t>COGERAÇÃO QUALIFICADA</t>
  </si>
  <si>
    <t>AÉREO</t>
  </si>
  <si>
    <t>OUTRAS (especificar ao lado)</t>
  </si>
  <si>
    <t>SUBTERRÂNEO</t>
  </si>
  <si>
    <t>EMPREENDIMENTO DE MÚLTIPLAS UNIDADES CONSUMIDORAS</t>
  </si>
  <si>
    <t>Contatos telefônicos</t>
  </si>
  <si>
    <t>Celular</t>
  </si>
  <si>
    <t>Fixo</t>
  </si>
  <si>
    <t>Munícipio</t>
  </si>
  <si>
    <r>
      <t>UF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</si>
  <si>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Conta Contrato (Se UC existente)</t>
  </si>
  <si>
    <t>Ramo de Atividade (Descrição)</t>
  </si>
  <si>
    <t>Possui Cargas Especiais?</t>
  </si>
  <si>
    <r>
      <t xml:space="preserve">Classe </t>
    </r>
    <r>
      <rPr>
        <sz val="10"/>
        <color rgb="FFFF0000"/>
        <rFont val="Arial"/>
        <family val="2"/>
      </rPr>
      <t>(selecionar</t>
    </r>
    <r>
      <rPr>
        <sz val="10"/>
        <rFont val="Arial"/>
        <family val="2"/>
      </rPr>
      <t>)</t>
    </r>
  </si>
  <si>
    <t>CONEXÃO DE GD EM UNIDADE CONSUMIDORA EXISTENTE COM REDUÇÃO DE POTÊNCIA DISPONIBILIZADA (ver item abaixo)</t>
  </si>
  <si>
    <t>kW</t>
  </si>
  <si>
    <t>GRUPO A</t>
  </si>
  <si>
    <t>OPTANTE GRUPO B</t>
  </si>
  <si>
    <r>
      <t>Tipo de Solicitação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</si>
  <si>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SUBESTAÇÃO AÉREA</t>
  </si>
  <si>
    <t>AZUL</t>
  </si>
  <si>
    <t>VERDE</t>
  </si>
  <si>
    <r>
      <t>Tarifa GRUPO A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</si>
  <si>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FP:</t>
  </si>
  <si>
    <t>P:</t>
  </si>
  <si>
    <r>
      <t>Tipo de Ramal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</si>
  <si>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Item</t>
  </si>
  <si>
    <t>Registro Profissional</t>
  </si>
  <si>
    <t>Tipo de Ligação</t>
  </si>
  <si>
    <t>Faixa de Comutador (+ ou - x%)</t>
  </si>
  <si>
    <r>
      <t>Tipo de Geração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</si>
  <si>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Especificar se necessário</t>
  </si>
  <si>
    <t>Tensão de Conexão</t>
  </si>
  <si>
    <r>
      <t xml:space="preserve">LISTA DE RATEIO PARA AS UNIDADES CONSUMIDORAS PARTICIPANTES DO SISTEMA DE COMPENSAÇÃO
</t>
    </r>
    <r>
      <rPr>
        <b/>
        <sz val="9"/>
        <color theme="1"/>
        <rFont val="Arial"/>
        <family val="2"/>
      </rPr>
      <t>(Autoconsumo Remoto, Geração Compartilhada e EMUC)</t>
    </r>
  </si>
  <si>
    <t>Enquadramento</t>
  </si>
  <si>
    <t>Data solicitação</t>
  </si>
  <si>
    <t>Conta Contrato</t>
  </si>
  <si>
    <t>Empreendimento de Múltiplas Unidades</t>
  </si>
  <si>
    <t xml:space="preserve">Item </t>
  </si>
  <si>
    <t>DHT de Corrente (%)</t>
  </si>
  <si>
    <t>Potência Nominal (kW)</t>
  </si>
  <si>
    <t>3. Dados dos Transformadores da Subestação de Conexão com o Sistema de Distribuição</t>
  </si>
  <si>
    <t>TRANSFORMADOR EM PEDESTAL</t>
  </si>
  <si>
    <t>SUBESTAÇÃO ABRIGADA</t>
  </si>
  <si>
    <t>CUBÍCULO BLINDADO</t>
  </si>
  <si>
    <t>SUBESTAÇÃO AO TEMPO NO SOLO</t>
  </si>
  <si>
    <r>
      <t>Padrão de Entrada da UC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</si>
  <si>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Carga Instalada da UC</t>
  </si>
  <si>
    <t>Demanda da UC</t>
  </si>
  <si>
    <t>FP médio no Ponto de Entrega/Conexão da UC</t>
  </si>
  <si>
    <r>
      <t>Conexão da UC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</si>
  <si>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r>
      <t>Tensão  Atendimento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</si>
  <si>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Data Início da Operação</t>
  </si>
  <si>
    <t>Solar Fotovoltaica</t>
  </si>
  <si>
    <t>Corrente Nominal (A)</t>
  </si>
  <si>
    <r>
      <t>Informações das Unidades Geradoras (UG): (</t>
    </r>
    <r>
      <rPr>
        <b/>
        <sz val="10"/>
        <color rgb="FFFF0000"/>
        <rFont val="Arial"/>
        <family val="2"/>
      </rPr>
      <t>PREENCHER CONFORME O TIPO DE FONTE DE GERAÇÃO</t>
    </r>
    <r>
      <rPr>
        <b/>
        <sz val="12"/>
        <rFont val="Arial"/>
        <family val="2"/>
      </rPr>
      <t>)</t>
    </r>
  </si>
  <si>
    <t>AS</t>
  </si>
  <si>
    <r>
      <t>Subgrupo</t>
    </r>
    <r>
      <rPr>
        <sz val="10"/>
        <color rgb="FFFF0000"/>
        <rFont val="Arial"/>
        <family val="2"/>
      </rPr>
      <t>(selecionar</t>
    </r>
    <r>
      <rPr>
        <sz val="10"/>
        <rFont val="Arial"/>
        <family val="2"/>
      </rPr>
      <t>)</t>
    </r>
  </si>
  <si>
    <t>1º)</t>
  </si>
  <si>
    <r>
      <t xml:space="preserve">Preencher a </t>
    </r>
    <r>
      <rPr>
        <b/>
        <sz val="10"/>
        <color theme="1"/>
        <rFont val="Arial"/>
        <family val="2"/>
      </rPr>
      <t>GUIA 0</t>
    </r>
    <r>
      <rPr>
        <sz val="10"/>
        <color theme="1"/>
        <rFont val="Arial"/>
        <family val="2"/>
      </rPr>
      <t xml:space="preserve"> nos campos correspontes ao tipo de fonte de geração de energia elétrica</t>
    </r>
  </si>
  <si>
    <t>SOLAR FOTOVOLTAICA - Preencher os itens 1 (fonte) e 2 (inversor), conforme a quantidade de arranjos e inversores.</t>
  </si>
  <si>
    <t>No item 2, existem espaços para até 10 inversores. Cada linha corresponde as informações de 1 inversor, preencher todas as células, exceto a célula da linha</t>
  </si>
  <si>
    <t>TOTAL, pois está célula é calculada automaticamente.</t>
  </si>
  <si>
    <t>EÓLICA - Preencher os itens 2 (inversor) e 3 (fonte). Preencher conforme a quantidade de geradores e inversores.</t>
  </si>
  <si>
    <t>No item 3, existem espaços para até 10 geradores. Cada linha corresponde as informações de 1 gerador, preencher cada célula, exceto as células da linha</t>
  </si>
  <si>
    <t>TOTAL, pois estas células são calculadas automaticamente.</t>
  </si>
  <si>
    <t>HIDRÁULICA - Preencher o item 4, conforme a quantidade de geradores. Cada linha corresponde a 1 gerador, preencher cada célula, exceto as células da coluna</t>
  </si>
  <si>
    <t>POTENCIA DO GERADOR e as da linha TOTAL, pois estas células são calculadas automaticamente</t>
  </si>
  <si>
    <t>BIOMASSA, COGERAÇÃO E OUTROS - Preencher o item 5. Preencher todas as células, exceto a célula correspondente a POTÊNCIA MÁXIMA EM REGIME</t>
  </si>
  <si>
    <t>CONTINUO, pois esta células é calculada automaticamente a partir das informações de POTÊNCIA NOMINAL DA PLACA (KVA) e FATOR DE POTÊNCIA</t>
  </si>
  <si>
    <t>2º)</t>
  </si>
  <si>
    <r>
      <t xml:space="preserve">Preencher a </t>
    </r>
    <r>
      <rPr>
        <b/>
        <sz val="10"/>
        <color theme="1"/>
        <rFont val="Arial"/>
        <family val="2"/>
      </rPr>
      <t>GUIA 1,</t>
    </r>
    <r>
      <rPr>
        <sz val="10"/>
        <color theme="1"/>
        <rFont val="Arial"/>
        <family val="2"/>
      </rPr>
      <t xml:space="preserve"> obrigatoriamente todos os campos destacados em vermelho. Quando os itens em vermelho forem preenchidos, a tarja vermelha irá</t>
    </r>
  </si>
  <si>
    <t>desaparecer.</t>
  </si>
  <si>
    <t>Selecionar o TIPO DE GERAÇÃO (SOLAR, EÓLICO, BIOMASSA, COGERAÇÃO QUALIFICADA, etc. Se for necessário especificar a fonte primária</t>
  </si>
  <si>
    <t>Preecher o campo DATA DE INÍCIO DA OPERAÇÃO.</t>
  </si>
  <si>
    <t>Todos os demais campo deste item são calculados automaticamente, desde que a GUIA 0 e o itens anteriores da GUIA 1 sejam preenchidos corretamente</t>
  </si>
  <si>
    <t>3º)</t>
  </si>
  <si>
    <r>
      <t xml:space="preserve">Preencher a </t>
    </r>
    <r>
      <rPr>
        <b/>
        <sz val="10"/>
        <color theme="1"/>
        <rFont val="Arial"/>
        <family val="2"/>
      </rPr>
      <t>GUIA 2,</t>
    </r>
    <r>
      <rPr>
        <sz val="10"/>
        <color theme="1"/>
        <rFont val="Arial"/>
        <family val="2"/>
      </rPr>
      <t xml:space="preserve"> apenas do casos de AUTOCONSUMO REMOTO, GERAÇÃO COMPARTILHADA E EMPREENDIMENTO DE MÚLTIPLAS</t>
    </r>
  </si>
  <si>
    <t>OBS: Nos campos selecionáveis, caso o preenchimento vermelho não desaparece, clicar duas vezes ou selecionar outro valor e voltar para o valor desejado</t>
  </si>
  <si>
    <t>Preencher o item 1 DADOS CADASTRAIS DA UNIDADE CONSUMIDORA. Nos campos selecionáveis devem ser selecionadas as informações que se aplicam a UC.</t>
  </si>
  <si>
    <t>Preencher o item 2 DADOS DO RESPONSÁVEL TÉCNICOS.</t>
  </si>
  <si>
    <t xml:space="preserve">Preencher o item 3 DADOS DOS TRANSFORMADORES. </t>
  </si>
  <si>
    <t>4º)</t>
  </si>
  <si>
    <r>
      <t xml:space="preserve">Preencher a </t>
    </r>
    <r>
      <rPr>
        <b/>
        <sz val="10"/>
        <color theme="1"/>
        <rFont val="Arial"/>
        <family val="2"/>
      </rPr>
      <t xml:space="preserve">GUIA 3, </t>
    </r>
    <r>
      <rPr>
        <sz val="10"/>
        <color theme="1"/>
        <rFont val="Arial"/>
        <family val="2"/>
      </rPr>
      <t>informando as etapas, prazos e o estágio atual do empreendimento</t>
    </r>
  </si>
  <si>
    <t>Nome do Responsável Legal</t>
  </si>
  <si>
    <t>Telefone do Responsável Legal</t>
  </si>
  <si>
    <t>E-mail do Responsável Legal</t>
  </si>
  <si>
    <t>AP</t>
  </si>
  <si>
    <t>RS</t>
  </si>
  <si>
    <r>
      <rPr>
        <b/>
        <sz val="10"/>
        <rFont val="Arial"/>
        <family val="2"/>
      </rPr>
      <t xml:space="preserve">PARÁ </t>
    </r>
    <r>
      <rPr>
        <sz val="10"/>
        <rFont val="Arial"/>
        <family val="2"/>
      </rPr>
      <t>- Sede de regionais (Belém, Castanhal, Marabá, Santarém e Altamira)</t>
    </r>
  </si>
  <si>
    <r>
      <rPr>
        <b/>
        <sz val="10"/>
        <rFont val="Arial"/>
        <family val="2"/>
      </rPr>
      <t xml:space="preserve">MARANHÃO </t>
    </r>
    <r>
      <rPr>
        <sz val="10"/>
        <rFont val="Arial"/>
        <family val="2"/>
      </rPr>
      <t>- Sede de regionais (São Luís, Imperatriz, Timon, Balsas e Bacabal)</t>
    </r>
  </si>
  <si>
    <r>
      <rPr>
        <b/>
        <sz val="10"/>
        <rFont val="Arial"/>
        <family val="2"/>
      </rPr>
      <t xml:space="preserve">PIAUÍ </t>
    </r>
    <r>
      <rPr>
        <sz val="10"/>
        <rFont val="Arial"/>
        <family val="2"/>
      </rPr>
      <t>- Sede de regionais (Teresina, Parnaíba, Picos, Bom Jesus e Floriano)</t>
    </r>
  </si>
  <si>
    <r>
      <rPr>
        <b/>
        <sz val="10"/>
        <rFont val="Arial"/>
        <family val="2"/>
      </rPr>
      <t>ALAGOAS</t>
    </r>
    <r>
      <rPr>
        <sz val="10"/>
        <rFont val="Arial"/>
        <family val="2"/>
      </rPr>
      <t xml:space="preserve"> - Sede de regionais (Maceio,Arapiraca, Matriz de Camaragibe e Santana</t>
    </r>
  </si>
  <si>
    <t>do Ipanema)</t>
  </si>
  <si>
    <r>
      <rPr>
        <b/>
        <sz val="10"/>
        <rFont val="Arial"/>
        <family val="2"/>
      </rPr>
      <t xml:space="preserve">RIO GRANDE DO SUL </t>
    </r>
    <r>
      <rPr>
        <sz val="10"/>
        <rFont val="Arial"/>
        <family val="2"/>
      </rPr>
      <t>- Sede de regionais (Porto Alegre, Osório e Pelotas)</t>
    </r>
  </si>
  <si>
    <r>
      <rPr>
        <b/>
        <sz val="10"/>
        <rFont val="Arial"/>
        <family val="2"/>
      </rPr>
      <t xml:space="preserve">AMAPÁ </t>
    </r>
    <r>
      <rPr>
        <sz val="10"/>
        <rFont val="Arial"/>
        <family val="2"/>
      </rPr>
      <t>- Sede de regionais (Macapá)</t>
    </r>
  </si>
  <si>
    <t>Tipo de orçamento desejado</t>
  </si>
  <si>
    <t>Orçamento de Conexão</t>
  </si>
  <si>
    <t>Orçamento Estimado</t>
  </si>
  <si>
    <t>Detalhar - Cargas especiais</t>
  </si>
  <si>
    <t>GO</t>
  </si>
  <si>
    <t>Declaro que as instalações internas da minha unidade consumidora, incluindo a geração distribuída, atendem às normas e padrões da distribuidora, às normas da Associação Brasileira de Normas Técnica - ABNT e às normas dos órgãos oficiais competentes, e ao art. 8º da Lei nº 9.074, de 1995, naquilo que for aplicável.</t>
  </si>
  <si>
    <t>Autorizo a distribuidora a entregar junto com o orçamento de conexão os contratos e o documento ou meio para pagamento de custos de minha responsabilidade.</t>
  </si>
  <si>
    <t xml:space="preserve">Eu, acessante identificado neste formulário ou procurador legal, venho por meio deste instrumento, solicitar o acesso 
</t>
  </si>
  <si>
    <t xml:space="preserve">para minigeração distribuída, fornecendo meus dados cadastrais assim como as documentos necessários, em </t>
  </si>
  <si>
    <t>conformidade com as normas e resoluções aplicáveis.</t>
  </si>
  <si>
    <r>
      <rPr>
        <b/>
        <sz val="10"/>
        <rFont val="Arial"/>
        <family val="2"/>
      </rPr>
      <t xml:space="preserve">GOIÁS </t>
    </r>
    <r>
      <rPr>
        <sz val="10"/>
        <rFont val="Arial"/>
        <family val="2"/>
      </rPr>
      <t>- Sede de regionais (Goiânia, Luziânia, Anápolis, Rio Verde e Iporá)</t>
    </r>
  </si>
  <si>
    <t>Forma de alocação dos créditos</t>
  </si>
  <si>
    <t>Ordem de Prioridade</t>
  </si>
  <si>
    <t>Percentual do Excedente</t>
  </si>
  <si>
    <t>Central Geradora de Fonte Despachável?</t>
  </si>
  <si>
    <t>Quando a solicitação for feita por terceiros</t>
  </si>
  <si>
    <t xml:space="preserve">Apenas nos casos de Ligação Nova de UC com Micro ou Minigeração ou Alteração da Potência Disponibilizada de UC Existente </t>
  </si>
  <si>
    <t>Quando uma UC individualmente construir uma central geradora utilizando a área comum do condomínio</t>
  </si>
  <si>
    <t>6. Documentos necessários que devem ser anexados à Solicitação de Orçamento Estimado:</t>
  </si>
  <si>
    <t>7. Solicitações e Declarações</t>
  </si>
  <si>
    <t>HÍBRIDO (indicar potência total ao lado)</t>
  </si>
  <si>
    <t>EMPREGANDO MÁQUINA SÍNCRONA SEM CONVERSOR</t>
  </si>
  <si>
    <t>EMPREGANDO CONVERSOR ELETRÔNICO/INVERSOR</t>
  </si>
  <si>
    <t>MISTA</t>
  </si>
  <si>
    <t>OUTRA (especificar ao lado)</t>
  </si>
  <si>
    <r>
      <t>Tipo de Fonte Primária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</si>
  <si>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5. Documentos necessários que devem ser anexados ao Formulário de Solicitação de Orçamento de Conexão:</t>
  </si>
  <si>
    <t>ROTEIRO DE PREENCHIMENTO DO FORMULÁRIO DE SOLICITAÇÃO DE ORÇAMENTO E RESPECTIVAS GUIAS</t>
  </si>
  <si>
    <t>B-OPTANTE</t>
  </si>
  <si>
    <t>Valores para cálculo da garantia de fiel cumprimento</t>
  </si>
  <si>
    <t>Térmica</t>
  </si>
  <si>
    <t>Garantia de Fiel Cumprimento</t>
  </si>
  <si>
    <t>Demanda Carga</t>
  </si>
  <si>
    <t>Renuncio ao direito de desistir do orçamento de conexão nos termos dos §§ 7º e 8º do art. 89 da Resolução Normativa nº 1.000/2021. (Aplicável somente em casos onde é exigida a Garantia de Fiel Cumprimento)</t>
  </si>
  <si>
    <t>AUMENTO DA POTÊNCIA DE GERAÇÃO EM UC COM GD EXISTENTE SEM AUMENTO DE POTÊNCIA DISPONIBILIZADA (ver item abaixo)</t>
  </si>
  <si>
    <t>AUMENTO DA POTÊNCIA DE GERAÇÃO EM UC COM GD EXISTENTE COM AUMENTO DE POTÊNCIA DISPONIBILIZADA (ver item abaixo)</t>
  </si>
  <si>
    <r>
      <t>Modalidade de Compensação (</t>
    </r>
    <r>
      <rPr>
        <sz val="10"/>
        <color rgb="FFFF0000"/>
        <rFont val="Arial"/>
        <family val="2"/>
      </rPr>
      <t>selecionar</t>
    </r>
    <r>
      <rPr>
        <sz val="10"/>
        <rFont val="Arial"/>
        <family val="2"/>
      </rPr>
      <t>)</t>
    </r>
  </si>
  <si>
    <t>Demanda Geração (DG)</t>
  </si>
  <si>
    <t>Carga prórpria (CP)</t>
  </si>
  <si>
    <t>Devem ser enviados também documentos de identificação do consumidor e, caso existam, procurações e documentações dos representantes legais, conforme Tabela 3 da norma NT.00020.EQTL.</t>
  </si>
  <si>
    <t>Caso o orçamento estimado seja solicitado para uma localização onde ainda não exista unidade consumidora, é necessário anexar à solicitação planta de situação conforme modelo da norma NT.00020.EQTL.</t>
  </si>
  <si>
    <r>
      <t xml:space="preserve">Em caso de dúvidas entrar em contato com os canais de atendimento disponibilizados na norma </t>
    </r>
    <r>
      <rPr>
        <b/>
        <sz val="10"/>
        <rFont val="Arial"/>
        <family val="2"/>
      </rPr>
      <t>NT.00020.EQTL.Normas e Qualidade</t>
    </r>
    <r>
      <rPr>
        <sz val="10"/>
        <rFont val="Arial"/>
        <family val="2"/>
      </rPr>
      <t>.</t>
    </r>
  </si>
  <si>
    <r>
      <t xml:space="preserve">NT.00020.EQTL.Normas e Qualidade
ANEXO II - Formulário de Solicitação de Orçamento de Micro ou Minigeração Distribuída Grupo A
</t>
    </r>
    <r>
      <rPr>
        <b/>
        <sz val="12"/>
        <rFont val="Arial"/>
        <family val="2"/>
      </rPr>
      <t>( até 5000 kW qualquer tipo de fonte renovável e cogeração qualificada)</t>
    </r>
  </si>
  <si>
    <t>Potência Disponibilizada (PD)</t>
  </si>
  <si>
    <t>Potência de Geração do Orçamento</t>
  </si>
  <si>
    <t>Potência de Geração Total da UC (PGT)</t>
  </si>
  <si>
    <t>Solicito que a contagem do prazo para realização da vistoria pela CONCESSIONÁRIA, conforme art. 68 da Resolução Normativa nº 1.000/2021, inicie-se somente após minha solicitação.</t>
  </si>
  <si>
    <t>Solicito dispensa da análise de inversão de fluxo por enquadramento no art. 73-A, na seguinte regra:</t>
  </si>
  <si>
    <t xml:space="preserve">     Não injeção na rede de distribuição de energia elétrica (“Grid Zero”)</t>
  </si>
  <si>
    <t xml:space="preserve">     Modalidade autoconsumo local, com potência instalada de geração igual ou inferior a 7,5 kW, observado o item 8</t>
  </si>
  <si>
    <t xml:space="preserve">     Enquadramento nos critérios de gratuidade da REN 1.000/2021 e potência de geração compatível com o consumo no horário de geração</t>
  </si>
  <si>
    <t>Declaro, para todos os fins, que todas as informações prestadas neste documento são verdadeiras.</t>
  </si>
  <si>
    <t>Solicito o afastamento da análise de inversão de fluxo, nos termos do inciso III do caput do art. 73-A da Resolução Normativa nº 1.000/2021, e declaro estar ciente de que:
1) a unidade consumidora será enquadrada na modalidade autoconsumo local;
2) fica vedada, em qualquer hipótese, a alocação ou realocação de excedentes ou de créditos de energia em unidade consumidora distinta de onde ocorreu a geração de energia elétrica, afastando-se as disposições de que trata o art. 655-M da Resolução Normativa nº 1.000/2021; e
3) para alteração de enquadramento da modalidade da microgeração deverá ser encerrado o contrato e solicitado novo orçamento de conexão, vedada a aplicação do art. 655-M.
Declaro também reconhecer que essa opção é irrevogável e irretratável, implicando no meu dever de observar o que estabelece o art. 73-A da referida Resolução.</t>
  </si>
  <si>
    <t>Local e Data:</t>
  </si>
  <si>
    <t>Assinatura:</t>
  </si>
  <si>
    <t>9. Este formulário deverá ser preenchido e encaminhado aos canais de atendimento Corporativo da CONCESSIONÁRIA</t>
  </si>
  <si>
    <t>8. Termo de Aceite das condições para afastamento da análise de inversão de fluxo (Opcional)</t>
  </si>
  <si>
    <t>AUTOCONSUMO LOCAL</t>
  </si>
  <si>
    <t>Armazenamento (se houver)</t>
  </si>
  <si>
    <t>Apenas nos casos de Ligação Nova ou Alteração de Potência Disponibilizada de UC que possui carga junto a geração.</t>
  </si>
  <si>
    <t>Potência Máxima Injetável (se aplicável)</t>
  </si>
  <si>
    <t>Potência do Inversor (kW)</t>
  </si>
  <si>
    <t>Nº Inversores</t>
  </si>
  <si>
    <t>X =</t>
  </si>
  <si>
    <t>CD</t>
  </si>
  <si>
    <t>Nº de dentificação do poste ou transformador mais próximo do ponto de conexão da Unidade Consumidora</t>
  </si>
  <si>
    <t>Empresa (opcional)</t>
  </si>
  <si>
    <t>1. Documentos de identificação do consumidor, conforme incisos I e II do art. 67 da Resolução Normativa nº 1.000/2021.</t>
  </si>
  <si>
    <t>2. Documento de responsabilidade técnica (projeto e execução) do conselho profissional competente, que identifique o número do registro válido e o nome do responsável técnico, o local da obra ou serviço e as atividades profissionais desenvolvidas, caso seja exigível na legislação específica e na forma prevista nessa legislação</t>
  </si>
  <si>
    <t>3. Indicação do local do padrão ou da subestação de entrada no imóvel, exclusivamente nos casos em que ainda não estiverem instalados</t>
  </si>
  <si>
    <t>4. Diagrama unifilar e de blocos do sistema de geração, carga e proteção</t>
  </si>
  <si>
    <t>5. Memorial Técnico Descritivo da instalação</t>
  </si>
  <si>
    <t>6. Relatório de ensaio, em língua portuguesa, atestando a conformidade de todos os conversores de potência para a tensão nominal de conexão com a rede, sempre que houver a utilização de conversores.</t>
  </si>
  <si>
    <t>7. Dados necessários ao registro da central geradora distribuída conforme disponível no site da ANEEL.</t>
  </si>
  <si>
    <t>8. Lista de unidades consumidoras participantes do sistema de compensação (se houver), indicando o percentual ou a ordem de utilização dos excedentes(Opcional). (PLANILHA NA GUIA 2)</t>
  </si>
  <si>
    <t>9. Cópia de instrumento jurídico que comprove a participação dos integrantes para os casos de múltiplas unidades consumidoras e geração compartilhada. (Caso aplicável)</t>
  </si>
  <si>
    <t>10. Documento que comprove o reconhecimento, pela ANEEL, da cogeração qualificada. (Caso aplicável)</t>
  </si>
  <si>
    <t>11. Dados de segurança das barragens no caso do uso de sistemas com fontes hídricas, conforme Resolução Normativa nº 696/2015. (Caso aplicável)</t>
  </si>
  <si>
    <t>12. Para centrais fotovoltaicas enquadradas como despacháveis, comprovação de que o sistema de armazenamento atende o disposto no art. 655-B da Resolução Normativa nº 1.000/2021. (Caso aplicável)</t>
  </si>
  <si>
    <t>13. Documento que comprove o aporte da Garantia de Fiel Cumprimento, se aplicável, conforme previsto no art. 655-C da Resolução Normativa nº 1.000/2021. (Caso aplicável)</t>
  </si>
  <si>
    <t>14. Estágio atual do empreendimento, cronograma de implantação e expansão (PLANILHA NA GUIA 3)</t>
  </si>
  <si>
    <t>15. Descritivo da carga instalada através dos formulários do Anexo I (subestação abrigada) ou Anexo II (subestação aérea) da norma NT.00002.EQTL.Normas e Padrões</t>
  </si>
  <si>
    <t>16. Documento com data que comprove a propriedade ou posse do imóvel onde será implantada a unidade consumidora com microgeração ou minigeração distribuída, e que, no caso de unidade flutuante, deve ser complementado por autorização, licença ou documento equivalente exigível pelas autoridades competentes para a instalação flutuante, observada a possibilidade de dispensa prevista no §5º do art. 67 da Resolução Normativa nº 1.000/2021.</t>
  </si>
  <si>
    <t>17. Procuração Autenticada (quando necessário, conforme observação)</t>
  </si>
  <si>
    <t>18. Autorização de uso de área comum em condomínio (quando necessário, conforme observação)</t>
  </si>
  <si>
    <t>19. Apresentação de licença ou declaração emitida pelo órgão competente caso as instalações ou a extensão de rede de responsabilidade do consumidor e demais usuários ocuparem áreas protegidas pela legislação, tais como unidades de conservação, reservas legais, áreas de preservação permanente, territórios indígenas e quilombolas. (Caso aplicável)</t>
  </si>
  <si>
    <t xml:space="preserve">Preencher o item 4 CARACTERÍSTICAS DA MICRO OU MINIGERAÇÃO DISTRIBUÍDA. </t>
  </si>
  <si>
    <t>4. Características da Micro ou Minigeração Distribuída</t>
  </si>
  <si>
    <t>Selecionar a MODALIDADE DE COMPENSAÇÃO (autoconsumo local, autoconsumo remoto, geração compartilhada ou EMUC)</t>
  </si>
  <si>
    <t>Preencher o item POTÊNCIA MÁXIMA INJETÁVEL sempre que for utilizado algum tipo de sistema que limite a potência injetável na rede, caso fique em branco</t>
  </si>
  <si>
    <t>será considerado que o sistema poderá injetar toda a potência do sistema expressa no item Potência Geração Total da UC(PGT).</t>
  </si>
  <si>
    <t>Apenas para implantação de minigeração acima de 500 kW ou aumento de potência de geração com o valor da potência acrescida superior a 500 kW. As contas para depósito estão disponíveis na Tabela 2 da NT.00020.</t>
  </si>
  <si>
    <t>Preencher as coordenadas ponto de entrega do acessante em UTM Fuso 21, 22, 23 ou Coordenadas Decimais</t>
  </si>
  <si>
    <t>Preencher as coordenadas do ponto de entrega do acessante em UTM Fuso 23 ou Coordenadas Decimais</t>
  </si>
  <si>
    <t>Preencher as coordenadas do ponto de entrega do acessante em UTM Fuso 23, 24 ou Coordenadas Decimais</t>
  </si>
  <si>
    <t>Preencher as coordenadas do ponto de entrega do acessante em UTM Fuso 24, 25 ou Coordenadas Decimais</t>
  </si>
  <si>
    <t>Preencher as coordenadas ponto de entrega do acessante em UTM Fuso 21, 22 ou Coordenadas Decimais</t>
  </si>
  <si>
    <t>Preencher as coordenadas ponto de entrega do acessante em UTM Fuso 22 ou Coordenadas Decimais</t>
  </si>
  <si>
    <t>Preencher as coordenadas do ponto de entrega do acessante em UTM Fuso 22, 23 ou Coordenadas Decimais</t>
  </si>
  <si>
    <t>Terá adição de módulos em inversor existente?</t>
  </si>
  <si>
    <t>No item 2, existem espaços para até 50 modelos de inversores. Cada linha corresponde as informações de 1 modelo de inversor, informar a quantidade de</t>
  </si>
  <si>
    <t>inversores do mesmo modelo na coluna Nº INVERSORES, preencher todas as células, exceto as da coluna POTÊNCIA NOMINAL e as células da linha TOTAL,</t>
  </si>
  <si>
    <t>DE PICO e as células da linha TOTAL, pois estas células são calculadas automaticamente. Caso se trate de um aumento de potência de geração, preencher</t>
  </si>
  <si>
    <t>apenas com os módulos que serão adicionados, não informar os existentes.</t>
  </si>
  <si>
    <t>Caso se trate de um aumento de potência de geração, preencher o item POTÊNCIA DE GERAÇÃO EXISTENTE e selecionar no item</t>
  </si>
  <si>
    <t>TERÁ ADIÇÃO DE MÓDULOS EM INVERSOR EXISTENTE?, SIM, caso na ampliação sejam adicionados mais módulos em um inversor existente mesmo que</t>
  </si>
  <si>
    <t>sejam adicionados mais inversores, ou selecionar NÃO, caso na ampliação seja instalado um sistema totalmente novo, com módulos e inversores.</t>
  </si>
  <si>
    <t>Para solicitar orçamento estimado é necessário preencher apenas os dados básicos da unidade consumidora, a tensão de atendimento e indicação da potência de geração no campo que surgirá ao lado do tipo de orçamento.</t>
  </si>
  <si>
    <t>Conta Contrato da Unidade Geradora</t>
  </si>
  <si>
    <t>GERÊNCIA CORPORATIVA DE NORMAS E QUALIDADE. NT.00020.EQTL.Normas e Qualidade ANEXO II - FORMULÁRIO DE SOLICITAÇÃO DE ORÇAMENTO PARA MICRO OU MINIGERAÇÃO DISTRIBUÍDA GRUPO A REVISÃO 06. DATA: 04/11/2025</t>
  </si>
  <si>
    <t>No item 1, existem espaços para até 50 arranjos. Cada linha corresponde as informações de 1 arranjo, preencher cada célula, exceto as da coluna POTÊNCIA</t>
  </si>
  <si>
    <t>pois estas células são calculadas automaticamente. Caso se trate de um aumento de potência de geração, preencher com o(s) inversor(es) que terão módulos</t>
  </si>
  <si>
    <t>adicionados, sejam inversores novos ou inversores já existente(s).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</si>
</sst>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dd/mm/yy;@"/>
    <numFmt numFmtId="165" formatCode="00&quot;.&quot;000&quot;.&quot;000&quot;/&quot;0000&quot;-&quot;00"/>
    <numFmt numFmtId="166" formatCode="00000\-000"/>
    <numFmt numFmtId="167" formatCode="[&lt;=9999999]###\-####;\(###\)\ ###\-####"/>
    <numFmt numFmtId="168" formatCode="\1\ª"/>
    <numFmt numFmtId="169" formatCode="00&quot;.&quot;000\-000"/>
    <numFmt numFmtId="170" formatCode="#,##0_ ;\-#,##0\ "/>
    <numFmt numFmtId="171" formatCode="#,##0.00_ ;\-#,##0.00\ "/>
    <numFmt numFmtId="172" formatCode="_-[$R$-416]\ * #,##0.00_-;\-[$R$-416]\ * #,##0.00_-;_-[$R$-416]\ * &quot;-&quot;??_-;_-@_-"/>
    <numFmt numFmtId="173" formatCode="#,##0.0_ ;\-#,##0.0\ "/>
    <numFmt numFmtId="174" formatCode=";;;"/>
    <numFmt numFmtId="177" formatCode="0.000000"/>
  </numFmts>
  <fonts count="4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Frutiger 45 Light"/>
      <family val="3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u val="single"/>
      <sz val="10"/>
      <color indexed="12"/>
      <name val="Frutiger 45 Light"/>
      <family val="3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Calibri"/>
      <family val="2"/>
    </font>
    <font>
      <vertAlign val="superscript"/>
      <sz val="10"/>
      <name val="Arial"/>
      <family val="2"/>
    </font>
    <font>
      <b/>
      <sz val="12"/>
      <color rgb="FF003366"/>
      <name val="Arial"/>
      <family val="2"/>
    </font>
    <font>
      <sz val="9"/>
      <color rgb="FF003366"/>
      <name val="Arial"/>
      <family val="2"/>
    </font>
    <font>
      <i/>
      <vertAlign val="superscript"/>
      <sz val="12"/>
      <color theme="1"/>
      <name val="Times New Roman"/>
      <family val="1"/>
    </font>
    <font>
      <u val="single"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9"/>
      <name val="Segoe UI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u val="single"/>
      <sz val="10"/>
      <color indexed="12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i/>
      <vertAlign val="superscript"/>
      <sz val="13"/>
      <color theme="1"/>
      <name val="Times New Roman"/>
      <family val="1"/>
    </font>
    <font>
      <sz val="12"/>
      <color theme="1"/>
      <name val="Arial"/>
      <family val="2"/>
    </font>
    <font>
      <sz val="13"/>
      <color theme="1"/>
      <name val="Calibri"/>
      <family val="2"/>
      <scheme val="minor"/>
    </font>
    <font>
      <b/>
      <sz val="8"/>
      <name val="Arial"/>
      <family val="2"/>
    </font>
    <font>
      <b/>
      <sz val="12"/>
      <color theme="0"/>
      <name val="Arial"/>
      <family val="2"/>
    </font>
    <font>
      <sz val="9"/>
      <name val="Segoe UI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6999502182"/>
        <bgColor indexed="64"/>
      </patternFill>
    </fill>
    <fill>
      <patternFill patternType="solid">
        <fgColor rgb="FFE0E6EB"/>
        <bgColor indexed="64"/>
      </patternFill>
    </fill>
    <fill>
      <patternFill patternType="solid">
        <fgColor theme="9" tint="-0.249950006604195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0" tint="-0.499949991703033"/>
        <bgColor indexed="64"/>
      </patternFill>
    </fill>
  </fills>
  <borders count="47">
    <border>
      <left/>
      <right/>
      <top/>
      <bottom/>
      <diagonal/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/>
      <top style="thin">
        <color auto="1"/>
      </top>
      <bottom/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3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  <xf numFmtId="0" fontId="2" fillId="0" borderId="0">
      <alignment/>
      <protection/>
    </xf>
    <xf numFmtId="0" fontId="10" fillId="0" borderId="0" applyNumberFormat="0" applyFill="0" applyBorder="0" applyAlignment="0" applyProtection="0">
      <alignment/>
    </xf>
    <xf numFmtId="0" fontId="2" fillId="0" borderId="0">
      <alignment/>
      <protection/>
    </xf>
    <xf numFmtId="0" fontId="20" fillId="0" borderId="0" applyNumberFormat="0" applyFill="0" applyBorder="0" applyAlignment="0" applyProtection="0">
      <alignment/>
    </xf>
    <xf numFmtId="0" fontId="3" fillId="0" borderId="0">
      <alignment/>
      <protection/>
    </xf>
    <xf numFmtId="43" fontId="0" fillId="0" borderId="0" applyFont="0" applyFill="0" applyBorder="0" applyAlignment="0" applyProtection="0">
      <alignment/>
    </xf>
    <xf numFmtId="9" fontId="0" fillId="0" borderId="0" applyFont="0" applyFill="0" applyBorder="0" applyAlignment="0" applyProtection="0">
      <alignment/>
    </xf>
  </cellStyleXfs>
  <cellXfs count="523">
    <xf numFmtId="0" fontId="0" fillId="0" borderId="0" xfId="0">
      <alignment/>
    </xf>
    <xf numFmtId="0" fontId="3" fillId="0" borderId="1" xfId="6" applyFont="1" applyBorder="1" applyAlignment="1" applyProtection="1">
      <alignment vertical="center"/>
      <protection/>
    </xf>
    <xf numFmtId="0" fontId="3" fillId="0" borderId="0" xfId="6" applyFont="1" applyBorder="1" applyAlignment="1" applyProtection="1">
      <alignment vertical="center"/>
      <protection/>
    </xf>
    <xf numFmtId="0" fontId="4" fillId="0" borderId="0" xfId="6" applyFont="1" applyBorder="1" applyAlignment="1" applyProtection="1">
      <alignment vertical="center" wrapText="1"/>
      <protection/>
    </xf>
    <xf numFmtId="0" fontId="4" fillId="0" borderId="0" xfId="6" applyFont="1" applyBorder="1" applyAlignment="1" applyProtection="1">
      <alignment horizontal="center" vertical="center"/>
      <protection/>
    </xf>
    <xf numFmtId="49" fontId="6" fillId="0" borderId="0" xfId="6" applyNumberFormat="1" applyFont="1" applyBorder="1" applyAlignment="1" applyProtection="1">
      <alignment horizontal="center" vertical="center"/>
      <protection/>
    </xf>
    <xf numFmtId="0" fontId="6" fillId="0" borderId="0" xfId="6" applyFont="1" applyBorder="1" applyAlignment="1" applyProtection="1">
      <alignment vertical="center"/>
      <protection/>
    </xf>
    <xf numFmtId="49" fontId="3" fillId="0" borderId="0" xfId="6" applyNumberFormat="1" applyFont="1" applyFill="1" applyBorder="1" applyAlignment="1" applyProtection="1">
      <alignment vertical="center"/>
      <protection/>
    </xf>
    <xf numFmtId="49" fontId="3" fillId="0" borderId="0" xfId="6" applyNumberFormat="1" applyFont="1" applyFill="1" applyBorder="1" applyAlignment="1" applyProtection="1">
      <alignment horizontal="left" vertical="center"/>
      <protection/>
    </xf>
    <xf numFmtId="0" fontId="3" fillId="2" borderId="2" xfId="6" applyFont="1" applyFill="1" applyBorder="1" applyAlignment="1" applyProtection="1">
      <alignment vertical="center"/>
      <protection/>
    </xf>
    <xf numFmtId="0" fontId="3" fillId="0" borderId="0" xfId="6" applyFont="1" applyFill="1" applyBorder="1" applyAlignment="1" applyProtection="1">
      <alignment vertical="center"/>
      <protection/>
    </xf>
    <xf numFmtId="0" fontId="3" fillId="0" borderId="0" xfId="6" applyFont="1" applyBorder="1" applyAlignment="1" applyProtection="1">
      <alignment horizontal="left" vertical="center"/>
      <protection/>
    </xf>
    <xf numFmtId="49" fontId="3" fillId="0" borderId="0" xfId="6" applyNumberFormat="1" applyFont="1" applyBorder="1" applyAlignment="1" applyProtection="1">
      <alignment vertical="center"/>
      <protection/>
    </xf>
    <xf numFmtId="0" fontId="11" fillId="0" borderId="0" xfId="6" applyFont="1" applyFill="1" applyBorder="1" applyAlignment="1" applyProtection="1">
      <alignment horizontal="left" vertical="center" wrapText="1"/>
      <protection/>
    </xf>
    <xf numFmtId="1" fontId="3" fillId="0" borderId="0" xfId="6" applyNumberFormat="1" applyFont="1" applyFill="1" applyBorder="1" applyAlignment="1" applyProtection="1">
      <alignment vertical="center"/>
      <protection/>
    </xf>
    <xf numFmtId="0" fontId="3" fillId="0" borderId="1" xfId="6" applyFont="1" applyFill="1" applyBorder="1" applyAlignment="1" applyProtection="1">
      <alignment vertical="center"/>
      <protection/>
    </xf>
    <xf numFmtId="0" fontId="3" fillId="0" borderId="3" xfId="6" applyFont="1" applyBorder="1" applyAlignment="1" applyProtection="1">
      <alignment vertical="center"/>
      <protection/>
    </xf>
    <xf numFmtId="0" fontId="3" fillId="0" borderId="4" xfId="6" applyFont="1" applyBorder="1" applyAlignment="1" applyProtection="1">
      <alignment vertical="center"/>
      <protection/>
    </xf>
    <xf numFmtId="0" fontId="3" fillId="0" borderId="0" xfId="6" applyFont="1" applyBorder="1" applyAlignment="1" applyProtection="1">
      <alignment horizontal="right" vertical="center"/>
      <protection/>
    </xf>
    <xf numFmtId="0" fontId="3" fillId="0" borderId="0" xfId="6" applyFont="1" applyBorder="1" applyAlignment="1" applyProtection="1">
      <alignment horizontal="justify" vertical="center" wrapText="1"/>
      <protection/>
    </xf>
    <xf numFmtId="0" fontId="3" fillId="0" borderId="0" xfId="6" applyFont="1" applyBorder="1" applyAlignment="1" applyProtection="1">
      <alignment vertical="center" wrapText="1"/>
      <protection/>
    </xf>
    <xf numFmtId="0" fontId="3" fillId="0" borderId="0" xfId="6" applyFont="1" applyFill="1" applyAlignment="1" applyProtection="1">
      <alignment vertical="center"/>
      <protection/>
    </xf>
    <xf numFmtId="0" fontId="17" fillId="3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0" fillId="0" borderId="0" xfId="0">
      <alignment/>
    </xf>
    <xf numFmtId="0" fontId="3" fillId="0" borderId="6" xfId="6" applyFont="1" applyBorder="1" applyAlignment="1" applyProtection="1">
      <alignment vertical="center"/>
      <protection/>
    </xf>
    <xf numFmtId="0" fontId="3" fillId="0" borderId="6" xfId="6" applyFont="1" applyFill="1" applyBorder="1" applyAlignment="1" applyProtection="1">
      <alignment vertical="center"/>
      <protection/>
    </xf>
    <xf numFmtId="0" fontId="3" fillId="0" borderId="7" xfId="6" applyFont="1" applyBorder="1" applyAlignment="1" applyProtection="1">
      <alignment vertical="center"/>
      <protection/>
    </xf>
    <xf numFmtId="0" fontId="3" fillId="0" borderId="3" xfId="6" applyFont="1" applyBorder="1" applyAlignment="1" applyProtection="1">
      <alignment horizontal="center" vertical="center"/>
      <protection/>
    </xf>
    <xf numFmtId="0" fontId="0" fillId="0" borderId="0" xfId="0" applyProtection="1">
      <alignment/>
      <protection/>
    </xf>
    <xf numFmtId="0" fontId="0" fillId="0" borderId="8" xfId="0" applyBorder="1" applyProtection="1">
      <alignment/>
      <protection/>
    </xf>
    <xf numFmtId="0" fontId="3" fillId="7" borderId="0" xfId="6" applyFont="1" applyFill="1" applyBorder="1" applyAlignment="1" applyProtection="1">
      <alignment vertical="center"/>
      <protection/>
    </xf>
    <xf numFmtId="49" fontId="3" fillId="7" borderId="0" xfId="6" applyNumberFormat="1" applyFont="1" applyFill="1" applyBorder="1" applyAlignment="1" applyProtection="1">
      <alignment vertical="center"/>
      <protection/>
    </xf>
    <xf numFmtId="165" fontId="3" fillId="0" borderId="0" xfId="6" applyNumberFormat="1" applyFont="1" applyBorder="1" applyAlignment="1" applyProtection="1">
      <alignment vertical="center"/>
      <protection/>
    </xf>
    <xf numFmtId="166" fontId="3" fillId="0" borderId="0" xfId="6" applyNumberFormat="1" applyFont="1" applyFill="1" applyBorder="1" applyAlignment="1" applyProtection="1">
      <alignment horizontal="left" vertical="center"/>
      <protection/>
    </xf>
    <xf numFmtId="166" fontId="3" fillId="0" borderId="0" xfId="6" applyNumberFormat="1" applyFont="1" applyBorder="1" applyAlignment="1" applyProtection="1">
      <alignment horizontal="left" vertical="center"/>
      <protection/>
    </xf>
    <xf numFmtId="165" fontId="3" fillId="0" borderId="0" xfId="6" applyNumberFormat="1" applyFont="1" applyBorder="1" applyAlignment="1" applyProtection="1">
      <alignment horizontal="left" vertical="center"/>
      <protection/>
    </xf>
    <xf numFmtId="165" fontId="3" fillId="0" borderId="0" xfId="6" applyNumberFormat="1" applyFont="1" applyBorder="1" applyAlignment="1" applyProtection="1">
      <alignment horizontal="center" vertical="center"/>
      <protection/>
    </xf>
    <xf numFmtId="165" fontId="3" fillId="0" borderId="0" xfId="6" applyNumberFormat="1" applyFont="1" applyFill="1" applyBorder="1" applyAlignment="1" applyProtection="1">
      <alignment horizontal="left" vertical="center"/>
      <protection/>
    </xf>
    <xf numFmtId="165" fontId="3" fillId="0" borderId="0" xfId="6" applyNumberFormat="1" applyFont="1" applyFill="1" applyBorder="1" applyAlignment="1" applyProtection="1">
      <alignment horizontal="center" vertical="center"/>
      <protection/>
    </xf>
    <xf numFmtId="49" fontId="9" fillId="0" borderId="0" xfId="6" applyNumberFormat="1" applyFont="1" applyBorder="1" applyAlignment="1" applyProtection="1">
      <alignment horizontal="center" vertical="center"/>
      <protection/>
    </xf>
    <xf numFmtId="1" fontId="3" fillId="0" borderId="0" xfId="6" applyNumberFormat="1" applyFont="1" applyBorder="1" applyAlignment="1" applyProtection="1">
      <alignment horizontal="center" vertical="center" wrapText="1"/>
      <protection/>
    </xf>
    <xf numFmtId="49" fontId="3" fillId="0" borderId="0" xfId="6" applyNumberFormat="1" applyFont="1" applyBorder="1" applyAlignment="1" applyProtection="1">
      <alignment horizontal="center" vertical="center"/>
      <protection/>
    </xf>
    <xf numFmtId="49" fontId="3" fillId="0" borderId="0" xfId="6" applyNumberFormat="1" applyFont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vertical="center"/>
      <protection/>
    </xf>
    <xf numFmtId="1" fontId="3" fillId="0" borderId="0" xfId="6" applyNumberFormat="1" applyFont="1" applyFill="1" applyBorder="1" applyAlignment="1" applyProtection="1">
      <alignment horizontal="center" vertical="center"/>
      <protection/>
    </xf>
    <xf numFmtId="1" fontId="3" fillId="0" borderId="0" xfId="6" applyNumberFormat="1" applyFont="1" applyBorder="1" applyAlignment="1" applyProtection="1">
      <alignment horizontal="left" vertical="center"/>
      <protection/>
    </xf>
    <xf numFmtId="167" fontId="3" fillId="0" borderId="0" xfId="6" applyNumberFormat="1" applyFont="1" applyFill="1" applyBorder="1" applyAlignment="1" applyProtection="1">
      <alignment vertical="center"/>
      <protection/>
    </xf>
    <xf numFmtId="168" fontId="3" fillId="0" borderId="0" xfId="6" applyNumberFormat="1" applyFont="1" applyBorder="1" applyAlignment="1" applyProtection="1">
      <alignment horizontal="center" vertical="center"/>
      <protection/>
    </xf>
    <xf numFmtId="0" fontId="9" fillId="0" borderId="0" xfId="6" applyFont="1" applyFill="1" applyBorder="1" applyAlignment="1" applyProtection="1">
      <alignment horizontal="center" vertical="center"/>
      <protection/>
    </xf>
    <xf numFmtId="0" fontId="1" fillId="8" borderId="0" xfId="0" applyFont="1" applyFill="1" applyBorder="1" applyAlignment="1" applyProtection="1">
      <alignment vertical="center"/>
      <protection/>
    </xf>
    <xf numFmtId="0" fontId="1" fillId="8" borderId="0" xfId="0" applyFont="1" applyFill="1" applyBorder="1" applyAlignment="1" applyProtection="1">
      <alignment horizontal="left" vertical="center"/>
      <protection/>
    </xf>
    <xf numFmtId="0" fontId="1" fillId="8" borderId="0" xfId="0" applyFont="1" applyFill="1" applyBorder="1" applyAlignment="1" applyProtection="1">
      <alignment horizontal="left" vertical="center" wrapText="1"/>
      <protection/>
    </xf>
    <xf numFmtId="0" fontId="14" fillId="8" borderId="0" xfId="0" applyFont="1" applyFill="1" applyBorder="1" applyAlignment="1" applyProtection="1">
      <alignment horizontal="left" vertical="center"/>
      <protection/>
    </xf>
    <xf numFmtId="0" fontId="1" fillId="8" borderId="0" xfId="0" applyFont="1" applyFill="1" applyBorder="1" applyAlignment="1" applyProtection="1">
      <alignment horizontal="center" vertical="center"/>
      <protection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8" xfId="6" applyFont="1" applyBorder="1" applyAlignment="1" applyProtection="1">
      <alignment vertical="center"/>
      <protection/>
    </xf>
    <xf numFmtId="0" fontId="6" fillId="0" borderId="6" xfId="6" applyFont="1" applyBorder="1" applyAlignment="1" applyProtection="1">
      <alignment vertical="center"/>
      <protection/>
    </xf>
    <xf numFmtId="0" fontId="3" fillId="0" borderId="1" xfId="6" applyFont="1" applyBorder="1" applyAlignment="1" applyProtection="1">
      <alignment vertical="center" wrapText="1"/>
      <protection/>
    </xf>
    <xf numFmtId="0" fontId="23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/>
      <protection/>
    </xf>
    <xf numFmtId="0" fontId="0" fillId="0" borderId="0" xfId="0" applyAlignment="1" applyProtection="1">
      <alignment horizontal="center" vertical="center"/>
      <protection/>
    </xf>
    <xf numFmtId="0" fontId="0" fillId="0" borderId="0" xfId="0" applyAlignment="1" applyProtection="1">
      <alignment vertical="center"/>
      <protection/>
    </xf>
    <xf numFmtId="2" fontId="23" fillId="0" borderId="0" xfId="0" applyNumberFormat="1" applyFont="1" applyAlignment="1">
      <alignment horizontal="center" vertical="center"/>
    </xf>
    <xf numFmtId="0" fontId="21" fillId="0" borderId="10" xfId="0" applyFont="1" applyBorder="1" applyAlignment="1" applyProtection="1">
      <alignment horizontal="center" vertical="center"/>
      <protection/>
    </xf>
    <xf numFmtId="0" fontId="0" fillId="0" borderId="11" xfId="0" applyBorder="1" applyAlignment="1" applyProtection="1">
      <alignment vertical="center"/>
      <protection/>
    </xf>
    <xf numFmtId="0" fontId="0" fillId="0" borderId="1" xfId="0" applyBorder="1" applyAlignment="1" applyProtection="1">
      <alignment vertical="center"/>
      <protection/>
    </xf>
    <xf numFmtId="164" fontId="3" fillId="0" borderId="0" xfId="6" applyNumberFormat="1" applyFont="1" applyBorder="1" applyAlignment="1" applyProtection="1">
      <alignment horizontal="left" vertical="center"/>
      <protection/>
    </xf>
    <xf numFmtId="0" fontId="7" fillId="0" borderId="0" xfId="6" applyFont="1" applyBorder="1" applyAlignment="1" applyProtection="1">
      <alignment vertical="center"/>
      <protection/>
    </xf>
    <xf numFmtId="0" fontId="21" fillId="0" borderId="0" xfId="0" applyFont="1" applyBorder="1" applyAlignment="1" applyProtection="1">
      <alignment vertical="center"/>
      <protection/>
    </xf>
    <xf numFmtId="0" fontId="2" fillId="0" borderId="0" xfId="6" applyBorder="1" applyAlignment="1" applyProtection="1">
      <alignment vertical="center"/>
      <protection/>
    </xf>
    <xf numFmtId="0" fontId="12" fillId="0" borderId="0" xfId="0" applyFont="1" applyBorder="1" applyAlignment="1" applyProtection="1">
      <alignment vertical="center"/>
      <protection/>
    </xf>
    <xf numFmtId="0" fontId="2" fillId="0" borderId="0" xfId="6" applyAlignment="1" applyProtection="1">
      <alignment vertical="center"/>
      <protection/>
    </xf>
    <xf numFmtId="0" fontId="19" fillId="0" borderId="0" xfId="0" applyFont="1" applyBorder="1" applyAlignment="1" applyProtection="1">
      <alignment vertical="center"/>
      <protection/>
    </xf>
    <xf numFmtId="0" fontId="0" fillId="0" borderId="12" xfId="0" applyBorder="1" applyAlignment="1" applyProtection="1">
      <alignment vertical="center"/>
      <protection/>
    </xf>
    <xf numFmtId="0" fontId="1" fillId="0" borderId="13" xfId="0" applyFont="1" applyBorder="1" applyAlignment="1" applyProtection="1">
      <alignment vertical="center"/>
      <protection/>
    </xf>
    <xf numFmtId="0" fontId="1" fillId="2" borderId="2" xfId="0" applyFont="1" applyFill="1" applyBorder="1" applyAlignment="1" applyProtection="1">
      <alignment horizontal="center" vertical="center"/>
      <protection/>
    </xf>
    <xf numFmtId="0" fontId="3" fillId="8" borderId="2" xfId="0" applyFont="1" applyFill="1" applyBorder="1" applyAlignment="1" applyProtection="1">
      <alignment horizontal="center" vertical="center"/>
      <protection/>
    </xf>
    <xf numFmtId="0" fontId="6" fillId="0" borderId="10" xfId="6" applyFont="1" applyFill="1" applyBorder="1" applyAlignment="1" applyProtection="1">
      <alignment horizontal="center" vertical="center"/>
      <protection/>
    </xf>
    <xf numFmtId="49" fontId="3" fillId="0" borderId="0" xfId="6" applyNumberFormat="1" applyFont="1" applyFill="1" applyBorder="1" applyAlignment="1" applyProtection="1">
      <alignment horizontal="center" vertical="center"/>
      <protection/>
    </xf>
    <xf numFmtId="0" fontId="3" fillId="0" borderId="0" xfId="6" applyFont="1" applyFill="1" applyBorder="1" applyAlignment="1" applyProtection="1">
      <alignment horizontal="center" vertical="center"/>
      <protection/>
    </xf>
    <xf numFmtId="49" fontId="9" fillId="0" borderId="0" xfId="6" applyNumberFormat="1" applyFont="1" applyFill="1" applyBorder="1" applyAlignment="1" applyProtection="1">
      <alignment horizontal="center" vertical="center" wrapText="1"/>
      <protection/>
    </xf>
    <xf numFmtId="0" fontId="3" fillId="0" borderId="0" xfId="6" applyFont="1" applyFill="1" applyBorder="1" applyAlignment="1" applyProtection="1">
      <alignment horizontal="left" vertical="center"/>
      <protection/>
    </xf>
    <xf numFmtId="49" fontId="3" fillId="0" borderId="10" xfId="6" applyNumberFormat="1" applyFont="1" applyBorder="1" applyAlignment="1" applyProtection="1">
      <alignment horizontal="center" vertical="center"/>
      <protection locked="0"/>
    </xf>
    <xf numFmtId="0" fontId="3" fillId="0" borderId="0" xfId="6" applyFont="1" applyFill="1" applyBorder="1" applyAlignment="1" applyProtection="1">
      <alignment horizontal="center" vertical="center" wrapText="1"/>
      <protection/>
    </xf>
    <xf numFmtId="49" fontId="3" fillId="0" borderId="0" xfId="6" applyNumberFormat="1" applyFont="1" applyFill="1" applyBorder="1" applyAlignment="1" applyProtection="1">
      <alignment horizontal="right" vertical="center"/>
      <protection/>
    </xf>
    <xf numFmtId="0" fontId="3" fillId="0" borderId="0" xfId="6" applyFont="1" applyFill="1" applyBorder="1" applyAlignment="1" applyProtection="1">
      <alignment horizontal="right" vertical="center"/>
      <protection/>
    </xf>
    <xf numFmtId="49" fontId="3" fillId="0" borderId="2" xfId="6" applyNumberFormat="1" applyFont="1" applyBorder="1" applyAlignment="1" applyProtection="1">
      <alignment horizontal="center" vertical="center"/>
      <protection/>
    </xf>
    <xf numFmtId="0" fontId="21" fillId="0" borderId="0" xfId="0" applyFont="1" applyBorder="1" applyAlignment="1" applyProtection="1">
      <alignment horizontal="left" vertical="center"/>
      <protection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/>
    </xf>
    <xf numFmtId="0" fontId="0" fillId="0" borderId="0" xfId="0" applyAlignment="1">
      <alignment horizontal="center"/>
    </xf>
    <xf numFmtId="0" fontId="13" fillId="8" borderId="2" xfId="0" applyFont="1" applyFill="1" applyBorder="1" applyAlignment="1" applyProtection="1">
      <alignment horizontal="center" vertical="center"/>
      <protection/>
    </xf>
    <xf numFmtId="0" fontId="9" fillId="8" borderId="2" xfId="0" applyFont="1" applyFill="1" applyBorder="1" applyAlignment="1" applyProtection="1">
      <alignment horizontal="center" vertical="center"/>
      <protection/>
    </xf>
    <xf numFmtId="0" fontId="6" fillId="0" borderId="2" xfId="6" applyFont="1" applyBorder="1" applyAlignment="1" applyProtection="1">
      <alignment horizontal="center" vertical="center"/>
      <protection locked="0"/>
    </xf>
    <xf numFmtId="0" fontId="3" fillId="0" borderId="8" xfId="6" applyFont="1" applyBorder="1" applyAlignment="1" applyProtection="1">
      <alignment vertical="center"/>
      <protection/>
    </xf>
    <xf numFmtId="0" fontId="4" fillId="0" borderId="6" xfId="6" applyFont="1" applyBorder="1" applyAlignment="1" applyProtection="1">
      <alignment vertical="center" wrapText="1"/>
      <protection/>
    </xf>
    <xf numFmtId="0" fontId="3" fillId="0" borderId="11" xfId="6" applyFont="1" applyBorder="1" applyAlignment="1" applyProtection="1">
      <alignment vertical="center"/>
      <protection/>
    </xf>
    <xf numFmtId="0" fontId="3" fillId="0" borderId="12" xfId="6" applyFont="1" applyBorder="1" applyAlignment="1" applyProtection="1">
      <alignment vertical="center"/>
      <protection/>
    </xf>
    <xf numFmtId="0" fontId="4" fillId="0" borderId="3" xfId="6" applyFont="1" applyBorder="1" applyAlignment="1" applyProtection="1">
      <alignment vertical="center" wrapText="1"/>
      <protection/>
    </xf>
    <xf numFmtId="0" fontId="1" fillId="8" borderId="2" xfId="0" applyFont="1" applyFill="1" applyBorder="1" applyAlignment="1" applyProtection="1">
      <alignment horizontal="center" vertical="center"/>
      <protection/>
    </xf>
    <xf numFmtId="0" fontId="1" fillId="2" borderId="14" xfId="0" applyFont="1" applyFill="1" applyBorder="1" applyAlignment="1" applyProtection="1">
      <alignment horizontal="center" vertical="center"/>
      <protection/>
    </xf>
    <xf numFmtId="0" fontId="0" fillId="0" borderId="0" xfId="0" applyAlignment="1">
      <alignment horizontal="left"/>
    </xf>
    <xf numFmtId="0" fontId="23" fillId="0" borderId="0" xfId="0" applyFont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indent="1"/>
    </xf>
    <xf numFmtId="0" fontId="1" fillId="0" borderId="3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>
      <alignment/>
    </xf>
    <xf numFmtId="0" fontId="3" fillId="0" borderId="0" xfId="6" applyFont="1" applyBorder="1" applyAlignment="1" applyProtection="1">
      <alignment horizontal="center" vertical="center" wrapText="1"/>
      <protection locked="0"/>
    </xf>
    <xf numFmtId="0" fontId="3" fillId="0" borderId="1" xfId="6" applyFont="1" applyBorder="1" applyAlignment="1" applyProtection="1">
      <alignment horizontal="center" vertical="center" wrapText="1"/>
      <protection locked="0"/>
    </xf>
    <xf numFmtId="0" fontId="30" fillId="8" borderId="2" xfId="0" applyFont="1" applyFill="1" applyBorder="1" applyAlignment="1" applyProtection="1">
      <alignment horizontal="center" vertical="center"/>
      <protection/>
    </xf>
    <xf numFmtId="0" fontId="12" fillId="2" borderId="2" xfId="0" applyFont="1" applyFill="1" applyBorder="1" applyAlignment="1" applyProtection="1">
      <alignment horizontal="center" vertical="center"/>
      <protection/>
    </xf>
    <xf numFmtId="0" fontId="32" fillId="8" borderId="2" xfId="0" applyFont="1" applyFill="1" applyBorder="1" applyAlignment="1" applyProtection="1">
      <alignment horizontal="center" vertical="center"/>
      <protection/>
    </xf>
    <xf numFmtId="0" fontId="29" fillId="9" borderId="13" xfId="0" applyFont="1" applyFill="1" applyBorder="1" applyAlignment="1" applyProtection="1">
      <alignment horizontal="center" vertical="center"/>
      <protection locked="0"/>
    </xf>
    <xf numFmtId="0" fontId="29" fillId="9" borderId="10" xfId="0" applyFont="1" applyFill="1" applyBorder="1" applyAlignment="1" applyProtection="1">
      <alignment horizontal="center" vertical="center"/>
      <protection locked="0"/>
    </xf>
    <xf numFmtId="0" fontId="21" fillId="8" borderId="2" xfId="0" applyFont="1" applyFill="1" applyBorder="1" applyAlignment="1" applyProtection="1">
      <alignment horizontal="center" vertical="center"/>
      <protection/>
    </xf>
    <xf numFmtId="0" fontId="3" fillId="0" borderId="11" xfId="8" applyFont="1" applyBorder="1" applyAlignment="1" applyProtection="1">
      <alignment horizontal="left" vertical="center"/>
      <protection/>
    </xf>
    <xf numFmtId="0" fontId="3" fillId="0" borderId="0" xfId="8" applyFont="1" applyBorder="1" applyAlignment="1" applyProtection="1">
      <alignment horizontal="left" vertical="center"/>
      <protection/>
    </xf>
    <xf numFmtId="0" fontId="3" fillId="0" borderId="15" xfId="8" applyFont="1" applyBorder="1" applyAlignment="1" applyProtection="1">
      <alignment horizontal="left" vertical="center"/>
      <protection/>
    </xf>
    <xf numFmtId="0" fontId="0" fillId="0" borderId="0" xfId="0" applyAlignment="1" applyProtection="1">
      <alignment horizontal="center"/>
      <protection/>
    </xf>
    <xf numFmtId="0" fontId="3" fillId="0" borderId="0" xfId="6" applyFont="1" applyBorder="1" applyAlignment="1" applyProtection="1">
      <alignment horizontal="center" vertical="center" wrapText="1"/>
      <protection locked="0"/>
    </xf>
    <xf numFmtId="0" fontId="3" fillId="0" borderId="1" xfId="6" applyFont="1" applyBorder="1" applyAlignment="1" applyProtection="1">
      <alignment horizontal="center" vertical="center" wrapText="1"/>
      <protection locked="0"/>
    </xf>
    <xf numFmtId="168" fontId="3" fillId="0" borderId="0" xfId="6" applyNumberFormat="1" applyFont="1" applyBorder="1" applyAlignment="1" applyProtection="1">
      <alignment horizontal="left" vertical="center" wrapText="1"/>
      <protection/>
    </xf>
    <xf numFmtId="0" fontId="3" fillId="0" borderId="0" xfId="8" applyFont="1" applyBorder="1" applyAlignment="1" applyProtection="1">
      <alignment vertical="center"/>
      <protection/>
    </xf>
    <xf numFmtId="0" fontId="13" fillId="0" borderId="16" xfId="0" applyFont="1" applyBorder="1" applyAlignment="1" applyProtection="1">
      <alignment vertical="center"/>
      <protection locked="0"/>
    </xf>
    <xf numFmtId="0" fontId="13" fillId="2" borderId="2" xfId="0" applyFont="1" applyFill="1" applyBorder="1" applyAlignment="1">
      <alignment vertical="center"/>
    </xf>
    <xf numFmtId="49" fontId="3" fillId="0" borderId="2" xfId="6" applyNumberFormat="1" applyFont="1" applyFill="1" applyBorder="1" applyAlignment="1" applyProtection="1">
      <alignment vertical="center"/>
      <protection locked="0"/>
    </xf>
    <xf numFmtId="0" fontId="0" fillId="0" borderId="3" xfId="0" applyBorder="1" applyProtection="1">
      <alignment/>
      <protection/>
    </xf>
    <xf numFmtId="0" fontId="2" fillId="0" borderId="0" xfId="6" applyProtection="1">
      <alignment/>
      <protection/>
    </xf>
    <xf numFmtId="165" fontId="6" fillId="0" borderId="0" xfId="6" applyNumberFormat="1" applyFont="1" applyBorder="1" applyAlignment="1" applyProtection="1">
      <alignment horizontal="left" vertical="center"/>
      <protection/>
    </xf>
    <xf numFmtId="1" fontId="3" fillId="7" borderId="0" xfId="6" applyNumberFormat="1" applyFont="1" applyFill="1" applyBorder="1" applyAlignment="1" applyProtection="1">
      <alignment vertical="center"/>
      <protection locked="0"/>
    </xf>
    <xf numFmtId="0" fontId="6" fillId="0" borderId="17" xfId="6" applyFont="1" applyFill="1" applyBorder="1" applyAlignment="1" applyProtection="1">
      <alignment vertical="center"/>
      <protection hidden="1"/>
    </xf>
    <xf numFmtId="0" fontId="6" fillId="0" borderId="2" xfId="6" applyFont="1" applyFill="1" applyBorder="1" applyAlignment="1" applyProtection="1">
      <alignment horizontal="center" vertical="center"/>
      <protection/>
    </xf>
    <xf numFmtId="0" fontId="3" fillId="0" borderId="0" xfId="6" applyFont="1" applyFill="1" applyBorder="1" applyAlignment="1" applyProtection="1">
      <alignment horizontal="center" vertical="center"/>
      <protection/>
    </xf>
    <xf numFmtId="0" fontId="6" fillId="0" borderId="0" xfId="6" applyFont="1" applyFill="1" applyBorder="1" applyAlignment="1" applyProtection="1">
      <alignment vertical="center"/>
      <protection hidden="1"/>
    </xf>
    <xf numFmtId="170" fontId="6" fillId="0" borderId="0" xfId="11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/>
    </xf>
    <xf numFmtId="0" fontId="1" fillId="8" borderId="0" xfId="0" applyFont="1" applyFill="1" applyBorder="1" applyAlignment="1" applyProtection="1">
      <alignment vertical="center" wrapText="1"/>
      <protection/>
    </xf>
    <xf numFmtId="0" fontId="1" fillId="8" borderId="1" xfId="0" applyFont="1" applyFill="1" applyBorder="1" applyAlignment="1" applyProtection="1">
      <alignment horizontal="left" vertical="center" wrapText="1"/>
      <protection/>
    </xf>
    <xf numFmtId="0" fontId="1" fillId="8" borderId="3" xfId="0" applyFont="1" applyFill="1" applyBorder="1" applyAlignment="1" applyProtection="1">
      <alignment horizontal="left" vertical="center" wrapText="1"/>
      <protection/>
    </xf>
    <xf numFmtId="0" fontId="1" fillId="8" borderId="4" xfId="0" applyFont="1" applyFill="1" applyBorder="1" applyAlignment="1" applyProtection="1">
      <alignment horizontal="left" vertical="center" wrapText="1"/>
      <protection/>
    </xf>
    <xf numFmtId="171" fontId="37" fillId="0" borderId="0" xfId="11" applyNumberFormat="1" applyFont="1" applyFill="1" applyBorder="1" applyAlignment="1" applyProtection="1">
      <alignment vertical="center"/>
      <protection hidden="1" locked="0"/>
    </xf>
    <xf numFmtId="0" fontId="3" fillId="0" borderId="2" xfId="6" applyFont="1" applyFill="1" applyBorder="1" applyAlignment="1" applyProtection="1">
      <alignment horizontal="center" vertical="center"/>
      <protection/>
    </xf>
    <xf numFmtId="1" fontId="3" fillId="0" borderId="2" xfId="6" applyNumberFormat="1" applyFont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 applyProtection="1">
      <alignment horizontal="center" vertical="center"/>
      <protection/>
    </xf>
    <xf numFmtId="0" fontId="35" fillId="0" borderId="0" xfId="6" applyFont="1" applyFill="1" applyBorder="1" applyAlignment="1" applyProtection="1">
      <alignment vertical="center"/>
      <protection locked="0"/>
    </xf>
    <xf numFmtId="170" fontId="23" fillId="0" borderId="0" xfId="0" applyNumberFormat="1" applyFont="1" applyAlignment="1" applyProtection="1">
      <alignment horizontal="center" vertical="center"/>
      <protection/>
    </xf>
    <xf numFmtId="165" fontId="35" fillId="0" borderId="0" xfId="6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/>
    </xf>
    <xf numFmtId="0" fontId="13" fillId="0" borderId="0" xfId="0" applyFont="1" applyBorder="1" applyAlignment="1" applyProtection="1">
      <alignment horizontal="center" vertical="center"/>
      <protection/>
    </xf>
    <xf numFmtId="0" fontId="13" fillId="0" borderId="9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174" fontId="1" fillId="0" borderId="0" xfId="0" applyNumberFormat="1" applyFont="1" applyAlignment="1">
      <alignment vertical="center"/>
    </xf>
    <xf numFmtId="2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/>
    </xf>
    <xf numFmtId="0" fontId="1" fillId="0" borderId="1" xfId="0" applyFont="1" applyFill="1" applyBorder="1" applyAlignment="1" applyProtection="1">
      <alignment vertical="center"/>
      <protection/>
    </xf>
    <xf numFmtId="0" fontId="13" fillId="0" borderId="17" xfId="0" applyFont="1" applyBorder="1" applyAlignment="1" applyProtection="1">
      <alignment vertical="center"/>
      <protection/>
    </xf>
    <xf numFmtId="0" fontId="13" fillId="0" borderId="0" xfId="0" applyFont="1" applyBorder="1" applyAlignment="1" applyProtection="1">
      <alignment vertical="center"/>
      <protection/>
    </xf>
    <xf numFmtId="0" fontId="13" fillId="0" borderId="1" xfId="0" applyFont="1" applyBorder="1" applyAlignment="1" applyProtection="1">
      <alignment vertical="center"/>
      <protection/>
    </xf>
    <xf numFmtId="0" fontId="1" fillId="0" borderId="17" xfId="0" applyFont="1" applyBorder="1" applyAlignment="1" applyProtection="1">
      <alignment vertical="center" wrapText="1"/>
      <protection/>
    </xf>
    <xf numFmtId="0" fontId="1" fillId="0" borderId="0" xfId="0" applyFont="1" applyBorder="1" applyAlignment="1" applyProtection="1">
      <alignment vertical="center" wrapText="1"/>
      <protection/>
    </xf>
    <xf numFmtId="0" fontId="1" fillId="0" borderId="0" xfId="0" applyFont="1" applyBorder="1" applyAlignment="1" applyProtection="1">
      <alignment vertical="center"/>
      <protection/>
    </xf>
    <xf numFmtId="0" fontId="1" fillId="0" borderId="1" xfId="0" applyFont="1" applyBorder="1" applyAlignment="1" applyProtection="1">
      <alignment vertical="center"/>
      <protection/>
    </xf>
    <xf numFmtId="0" fontId="1" fillId="0" borderId="0" xfId="0" applyFont="1" applyAlignment="1" applyProtection="1">
      <alignment vertical="center"/>
      <protection/>
    </xf>
    <xf numFmtId="0" fontId="0" fillId="0" borderId="1" xfId="0" applyBorder="1" applyProtection="1">
      <alignment/>
      <protection/>
    </xf>
    <xf numFmtId="0" fontId="0" fillId="0" borderId="4" xfId="0" applyBorder="1" applyProtection="1">
      <alignment/>
      <protection/>
    </xf>
    <xf numFmtId="0" fontId="13" fillId="0" borderId="19" xfId="0" applyFont="1" applyBorder="1" applyAlignment="1" applyProtection="1">
      <alignment horizontal="left" vertical="center"/>
      <protection/>
    </xf>
    <xf numFmtId="0" fontId="13" fillId="0" borderId="18" xfId="0" applyFont="1" applyBorder="1" applyAlignment="1" applyProtection="1">
      <alignment horizontal="left" vertical="center"/>
      <protection/>
    </xf>
    <xf numFmtId="0" fontId="13" fillId="0" borderId="18" xfId="0" applyFont="1" applyBorder="1" applyAlignment="1" applyProtection="1">
      <alignment vertical="center"/>
      <protection/>
    </xf>
    <xf numFmtId="0" fontId="13" fillId="0" borderId="20" xfId="0" applyFont="1" applyBorder="1" applyAlignment="1" applyProtection="1">
      <alignment vertical="center"/>
      <protection/>
    </xf>
    <xf numFmtId="0" fontId="13" fillId="0" borderId="11" xfId="0" applyFont="1" applyBorder="1" applyAlignment="1" applyProtection="1">
      <alignment horizontal="left" vertical="center"/>
      <protection/>
    </xf>
    <xf numFmtId="0" fontId="13" fillId="0" borderId="0" xfId="0" applyFont="1" applyBorder="1" applyAlignment="1" applyProtection="1">
      <alignment horizontal="left" vertical="center"/>
      <protection/>
    </xf>
    <xf numFmtId="0" fontId="13" fillId="0" borderId="21" xfId="0" applyFont="1" applyBorder="1" applyAlignment="1" applyProtection="1">
      <alignment horizontal="left" vertical="center"/>
      <protection/>
    </xf>
    <xf numFmtId="0" fontId="13" fillId="0" borderId="22" xfId="0" applyFont="1" applyBorder="1" applyAlignment="1" applyProtection="1">
      <alignment horizontal="center" vertical="center"/>
      <protection/>
    </xf>
    <xf numFmtId="0" fontId="13" fillId="0" borderId="22" xfId="0" applyFont="1" applyBorder="1" applyAlignment="1" applyProtection="1">
      <alignment horizontal="left" vertical="center"/>
      <protection/>
    </xf>
    <xf numFmtId="1" fontId="1" fillId="0" borderId="13" xfId="0" applyNumberFormat="1" applyFont="1" applyBorder="1" applyAlignment="1" applyProtection="1">
      <alignment horizontal="center" vertical="center"/>
      <protection locked="0"/>
    </xf>
    <xf numFmtId="1" fontId="13" fillId="0" borderId="2" xfId="12" applyNumberFormat="1" applyFont="1" applyFill="1" applyBorder="1" applyAlignment="1" applyProtection="1">
      <alignment vertical="center"/>
      <protection locked="0"/>
    </xf>
    <xf numFmtId="1" fontId="1" fillId="0" borderId="2" xfId="0" applyNumberFormat="1" applyFont="1" applyBorder="1" applyAlignment="1" applyProtection="1">
      <alignment vertical="center"/>
      <protection locked="0"/>
    </xf>
    <xf numFmtId="1" fontId="0" fillId="0" borderId="2" xfId="0" applyNumberFormat="1" applyBorder="1" applyProtection="1">
      <alignment/>
      <protection locked="0"/>
    </xf>
    <xf numFmtId="1" fontId="0" fillId="0" borderId="23" xfId="0" applyNumberFormat="1" applyBorder="1" applyProtection="1">
      <alignment/>
      <protection locked="0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29" fillId="9" borderId="2" xfId="0" applyFont="1" applyFill="1" applyBorder="1" applyAlignment="1" applyProtection="1">
      <alignment horizontal="center" vertical="center"/>
      <protection locked="0"/>
    </xf>
    <xf numFmtId="2" fontId="21" fillId="0" borderId="13" xfId="0" applyNumberFormat="1" applyFont="1" applyFill="1" applyBorder="1" applyAlignment="1" applyProtection="1">
      <alignment horizontal="center" vertical="center"/>
      <protection hidden="1"/>
    </xf>
    <xf numFmtId="2" fontId="21" fillId="0" borderId="27" xfId="0" applyNumberFormat="1" applyFont="1" applyFill="1" applyBorder="1" applyAlignment="1" applyProtection="1">
      <alignment horizontal="center" vertical="center"/>
      <protection hidden="1"/>
    </xf>
    <xf numFmtId="2" fontId="21" fillId="10" borderId="13" xfId="0" applyNumberFormat="1" applyFont="1" applyFill="1" applyBorder="1" applyAlignment="1" applyProtection="1">
      <alignment horizontal="center" vertical="center"/>
      <protection hidden="1"/>
    </xf>
    <xf numFmtId="2" fontId="21" fillId="10" borderId="27" xfId="0" applyNumberFormat="1" applyFont="1" applyFill="1" applyBorder="1" applyAlignment="1" applyProtection="1">
      <alignment horizontal="center" vertical="center"/>
      <protection hidden="1"/>
    </xf>
    <xf numFmtId="2" fontId="21" fillId="10" borderId="10" xfId="0" applyNumberFormat="1" applyFont="1" applyFill="1" applyBorder="1" applyAlignment="1" applyProtection="1">
      <alignment horizontal="center" vertical="center"/>
      <protection hidden="1"/>
    </xf>
    <xf numFmtId="2" fontId="29" fillId="0" borderId="2" xfId="0" applyNumberFormat="1" applyFont="1" applyFill="1" applyBorder="1" applyAlignment="1" applyProtection="1">
      <alignment horizontal="center" vertical="center"/>
      <protection hidden="1"/>
    </xf>
    <xf numFmtId="2" fontId="29" fillId="9" borderId="2" xfId="0" applyNumberFormat="1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/>
    </xf>
    <xf numFmtId="0" fontId="12" fillId="2" borderId="27" xfId="0" applyFont="1" applyFill="1" applyBorder="1" applyAlignment="1" applyProtection="1">
      <alignment horizontal="center" vertical="center" wrapText="1"/>
      <protection/>
    </xf>
    <xf numFmtId="0" fontId="12" fillId="2" borderId="10" xfId="0" applyFont="1" applyFill="1" applyBorder="1" applyAlignment="1" applyProtection="1">
      <alignment horizontal="center" vertical="center" wrapText="1"/>
      <protection/>
    </xf>
    <xf numFmtId="0" fontId="12" fillId="2" borderId="2" xfId="0" applyFont="1" applyFill="1" applyBorder="1" applyAlignment="1" applyProtection="1">
      <alignment horizontal="center" vertical="center" wrapText="1"/>
      <protection/>
    </xf>
    <xf numFmtId="0" fontId="12" fillId="2" borderId="2" xfId="0" applyFont="1" applyFill="1" applyBorder="1" applyAlignment="1" applyProtection="1">
      <alignment horizontal="center" vertical="center"/>
      <protection/>
    </xf>
    <xf numFmtId="1" fontId="29" fillId="9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left" vertical="center" wrapText="1"/>
      <protection/>
    </xf>
    <xf numFmtId="0" fontId="1" fillId="8" borderId="13" xfId="0" applyFont="1" applyFill="1" applyBorder="1" applyAlignment="1" applyProtection="1">
      <alignment horizontal="left" vertical="center"/>
      <protection/>
    </xf>
    <xf numFmtId="0" fontId="1" fillId="8" borderId="27" xfId="0" applyFont="1" applyFill="1" applyBorder="1" applyAlignment="1" applyProtection="1">
      <alignment horizontal="left" vertical="center"/>
      <protection/>
    </xf>
    <xf numFmtId="0" fontId="30" fillId="9" borderId="2" xfId="0" applyFont="1" applyFill="1" applyBorder="1" applyAlignment="1" applyProtection="1">
      <alignment horizontal="center" vertical="center"/>
      <protection locked="0"/>
    </xf>
    <xf numFmtId="0" fontId="1" fillId="8" borderId="2" xfId="0" applyFont="1" applyFill="1" applyBorder="1" applyAlignment="1" applyProtection="1">
      <alignment horizontal="center" vertical="center"/>
      <protection/>
    </xf>
    <xf numFmtId="0" fontId="29" fillId="9" borderId="13" xfId="0" applyFont="1" applyFill="1" applyBorder="1" applyAlignment="1" applyProtection="1">
      <alignment horizontal="center" vertical="center"/>
      <protection locked="0"/>
    </xf>
    <xf numFmtId="0" fontId="29" fillId="9" borderId="27" xfId="0" applyFont="1" applyFill="1" applyBorder="1" applyAlignment="1" applyProtection="1">
      <alignment horizontal="center" vertical="center"/>
      <protection locked="0"/>
    </xf>
    <xf numFmtId="0" fontId="29" fillId="9" borderId="10" xfId="0" applyFont="1" applyFill="1" applyBorder="1" applyAlignment="1" applyProtection="1">
      <alignment horizontal="center" vertical="center"/>
      <protection locked="0"/>
    </xf>
    <xf numFmtId="0" fontId="29" fillId="9" borderId="2" xfId="0" applyFont="1" applyFill="1" applyBorder="1" applyAlignment="1" applyProtection="1">
      <alignment horizontal="left" vertical="center"/>
      <protection locked="0"/>
    </xf>
    <xf numFmtId="0" fontId="1" fillId="8" borderId="2" xfId="0" applyFont="1" applyFill="1" applyBorder="1" applyAlignment="1" applyProtection="1">
      <alignment horizontal="left" vertical="center"/>
      <protection/>
    </xf>
    <xf numFmtId="2" fontId="30" fillId="8" borderId="2" xfId="0" applyNumberFormat="1" applyFont="1" applyFill="1" applyBorder="1" applyAlignment="1" applyProtection="1">
      <alignment horizontal="center" vertical="center"/>
      <protection hidden="1"/>
    </xf>
    <xf numFmtId="2" fontId="30" fillId="9" borderId="2" xfId="0" applyNumberFormat="1" applyFont="1" applyFill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left" vertical="center"/>
      <protection/>
    </xf>
    <xf numFmtId="0" fontId="13" fillId="2" borderId="13" xfId="0" applyFont="1" applyFill="1" applyBorder="1" applyAlignment="1" applyProtection="1">
      <alignment horizontal="left" vertical="center"/>
      <protection/>
    </xf>
    <xf numFmtId="0" fontId="13" fillId="2" borderId="27" xfId="0" applyFont="1" applyFill="1" applyBorder="1" applyAlignment="1" applyProtection="1">
      <alignment horizontal="left" vertical="center"/>
      <protection/>
    </xf>
    <xf numFmtId="49" fontId="9" fillId="2" borderId="2" xfId="6" applyNumberFormat="1" applyFont="1" applyFill="1" applyBorder="1" applyAlignment="1" applyProtection="1">
      <alignment horizontal="center" vertical="center"/>
      <protection/>
    </xf>
    <xf numFmtId="49" fontId="9" fillId="2" borderId="13" xfId="6" applyNumberFormat="1" applyFont="1" applyFill="1" applyBorder="1" applyAlignment="1" applyProtection="1">
      <alignment horizontal="center" vertical="center"/>
      <protection/>
    </xf>
    <xf numFmtId="49" fontId="9" fillId="2" borderId="27" xfId="6" applyNumberFormat="1" applyFont="1" applyFill="1" applyBorder="1" applyAlignment="1" applyProtection="1">
      <alignment horizontal="center" vertical="center"/>
      <protection/>
    </xf>
    <xf numFmtId="49" fontId="9" fillId="2" borderId="10" xfId="6" applyNumberFormat="1" applyFont="1" applyFill="1" applyBorder="1" applyAlignment="1" applyProtection="1">
      <alignment horizontal="center" vertical="center"/>
      <protection/>
    </xf>
    <xf numFmtId="0" fontId="29" fillId="8" borderId="2" xfId="0" applyFont="1" applyFill="1" applyBorder="1" applyAlignment="1" applyProtection="1">
      <alignment horizontal="center" vertical="center"/>
      <protection hidden="1"/>
    </xf>
    <xf numFmtId="0" fontId="1" fillId="10" borderId="13" xfId="0" applyFont="1" applyFill="1" applyBorder="1" applyAlignment="1" applyProtection="1">
      <alignment horizontal="center" vertical="center"/>
      <protection hidden="1"/>
    </xf>
    <xf numFmtId="0" fontId="1" fillId="10" borderId="27" xfId="0" applyFont="1" applyFill="1" applyBorder="1" applyAlignment="1" applyProtection="1">
      <alignment horizontal="center" vertical="center"/>
      <protection hidden="1"/>
    </xf>
    <xf numFmtId="0" fontId="1" fillId="10" borderId="10" xfId="0" applyFont="1" applyFill="1" applyBorder="1" applyAlignment="1" applyProtection="1">
      <alignment horizontal="center" vertical="center"/>
      <protection hidden="1"/>
    </xf>
    <xf numFmtId="0" fontId="21" fillId="8" borderId="2" xfId="0" applyFont="1" applyFill="1" applyBorder="1" applyAlignment="1" applyProtection="1">
      <alignment horizontal="center" vertical="center"/>
      <protection hidden="1"/>
    </xf>
    <xf numFmtId="0" fontId="1" fillId="10" borderId="2" xfId="0" applyFont="1" applyFill="1" applyBorder="1" applyAlignment="1" applyProtection="1">
      <alignment horizontal="center" vertical="center"/>
      <protection hidden="1"/>
    </xf>
    <xf numFmtId="0" fontId="21" fillId="8" borderId="13" xfId="0" applyFont="1" applyFill="1" applyBorder="1" applyAlignment="1" applyProtection="1">
      <alignment horizontal="center" vertical="center"/>
      <protection hidden="1"/>
    </xf>
    <xf numFmtId="0" fontId="21" fillId="8" borderId="27" xfId="0" applyFont="1" applyFill="1" applyBorder="1" applyAlignment="1" applyProtection="1">
      <alignment horizontal="center" vertical="center"/>
      <protection hidden="1"/>
    </xf>
    <xf numFmtId="49" fontId="1" fillId="2" borderId="2" xfId="6" applyNumberFormat="1" applyFont="1" applyFill="1" applyBorder="1" applyAlignment="1" applyProtection="1">
      <alignment horizontal="center" vertical="center" wrapText="1"/>
      <protection/>
    </xf>
    <xf numFmtId="49" fontId="1" fillId="2" borderId="28" xfId="6" applyNumberFormat="1" applyFont="1" applyFill="1" applyBorder="1" applyAlignment="1" applyProtection="1">
      <alignment horizontal="center" vertical="center" wrapText="1"/>
      <protection/>
    </xf>
    <xf numFmtId="49" fontId="1" fillId="2" borderId="18" xfId="6" applyNumberFormat="1" applyFont="1" applyFill="1" applyBorder="1" applyAlignment="1" applyProtection="1">
      <alignment horizontal="center" vertical="center" wrapText="1"/>
      <protection/>
    </xf>
    <xf numFmtId="49" fontId="1" fillId="2" borderId="29" xfId="6" applyNumberFormat="1" applyFont="1" applyFill="1" applyBorder="1" applyAlignment="1" applyProtection="1">
      <alignment horizontal="center" vertical="center" wrapText="1"/>
      <protection/>
    </xf>
    <xf numFmtId="0" fontId="21" fillId="8" borderId="10" xfId="0" applyFont="1" applyFill="1" applyBorder="1" applyAlignment="1" applyProtection="1">
      <alignment horizontal="center" vertical="center"/>
      <protection hidden="1"/>
    </xf>
    <xf numFmtId="0" fontId="0" fillId="10" borderId="13" xfId="0" applyFill="1" applyBorder="1" applyAlignment="1" applyProtection="1">
      <alignment horizontal="center" vertical="center"/>
      <protection hidden="1"/>
    </xf>
    <xf numFmtId="0" fontId="0" fillId="10" borderId="27" xfId="0" applyFill="1" applyBorder="1" applyAlignment="1" applyProtection="1">
      <alignment horizontal="center" vertical="center"/>
      <protection hidden="1"/>
    </xf>
    <xf numFmtId="0" fontId="0" fillId="10" borderId="10" xfId="0" applyFill="1" applyBorder="1" applyAlignment="1" applyProtection="1">
      <alignment horizontal="center" vertical="center"/>
      <protection hidden="1"/>
    </xf>
    <xf numFmtId="0" fontId="1" fillId="2" borderId="28" xfId="0" applyFont="1" applyFill="1" applyBorder="1" applyAlignment="1" applyProtection="1">
      <alignment horizontal="center" vertical="center" wrapText="1"/>
      <protection/>
    </xf>
    <xf numFmtId="0" fontId="1" fillId="2" borderId="29" xfId="0" applyFont="1" applyFill="1" applyBorder="1" applyAlignment="1" applyProtection="1">
      <alignment horizontal="center" vertical="center" wrapText="1"/>
      <protection/>
    </xf>
    <xf numFmtId="0" fontId="1" fillId="2" borderId="2" xfId="0" applyFont="1" applyFill="1" applyBorder="1" applyAlignment="1" applyProtection="1">
      <alignment horizontal="center" vertical="center" wrapText="1"/>
      <protection/>
    </xf>
    <xf numFmtId="0" fontId="33" fillId="9" borderId="2" xfId="0" applyFont="1" applyFill="1" applyBorder="1" applyAlignment="1" applyProtection="1">
      <alignment horizontal="center" vertical="center"/>
      <protection locked="0"/>
    </xf>
    <xf numFmtId="49" fontId="3" fillId="2" borderId="2" xfId="6" applyNumberFormat="1" applyFont="1" applyFill="1" applyBorder="1" applyAlignment="1" applyProtection="1">
      <alignment horizontal="center" vertical="center" wrapText="1"/>
      <protection/>
    </xf>
    <xf numFmtId="49" fontId="3" fillId="2" borderId="28" xfId="6" applyNumberFormat="1" applyFont="1" applyFill="1" applyBorder="1" applyAlignment="1" applyProtection="1">
      <alignment horizontal="center" vertical="center" wrapText="1"/>
      <protection/>
    </xf>
    <xf numFmtId="49" fontId="3" fillId="2" borderId="29" xfId="6" applyNumberFormat="1" applyFont="1" applyFill="1" applyBorder="1" applyAlignment="1" applyProtection="1">
      <alignment horizontal="center" vertical="center" wrapText="1"/>
      <protection/>
    </xf>
    <xf numFmtId="49" fontId="3" fillId="2" borderId="30" xfId="6" applyNumberFormat="1" applyFont="1" applyFill="1" applyBorder="1" applyAlignment="1" applyProtection="1">
      <alignment horizontal="center" vertical="center" wrapText="1"/>
      <protection/>
    </xf>
    <xf numFmtId="49" fontId="3" fillId="2" borderId="31" xfId="6" applyNumberFormat="1" applyFont="1" applyFill="1" applyBorder="1" applyAlignment="1" applyProtection="1">
      <alignment horizontal="center" vertical="center" wrapText="1"/>
      <protection/>
    </xf>
    <xf numFmtId="49" fontId="3" fillId="2" borderId="13" xfId="6" applyNumberFormat="1" applyFont="1" applyFill="1" applyBorder="1" applyAlignment="1" applyProtection="1">
      <alignment horizontal="center" vertical="center" wrapText="1"/>
      <protection/>
    </xf>
    <xf numFmtId="49" fontId="3" fillId="2" borderId="27" xfId="6" applyNumberFormat="1" applyFont="1" applyFill="1" applyBorder="1" applyAlignment="1" applyProtection="1">
      <alignment horizontal="center" vertical="center" wrapText="1"/>
      <protection/>
    </xf>
    <xf numFmtId="49" fontId="3" fillId="2" borderId="10" xfId="6" applyNumberFormat="1" applyFont="1" applyFill="1" applyBorder="1" applyAlignment="1" applyProtection="1">
      <alignment horizontal="center" vertical="center" wrapText="1"/>
      <protection/>
    </xf>
    <xf numFmtId="0" fontId="19" fillId="0" borderId="18" xfId="0" applyFont="1" applyBorder="1" applyAlignment="1" applyProtection="1">
      <alignment horizontal="left" vertical="center" wrapText="1"/>
      <protection/>
    </xf>
    <xf numFmtId="0" fontId="19" fillId="0" borderId="0" xfId="0" applyFont="1" applyBorder="1" applyAlignment="1" applyProtection="1">
      <alignment horizontal="left" vertical="center" wrapText="1"/>
      <protection/>
    </xf>
    <xf numFmtId="0" fontId="1" fillId="2" borderId="14" xfId="0" applyFont="1" applyFill="1" applyBorder="1" applyAlignment="1" applyProtection="1">
      <alignment horizontal="center" vertical="center"/>
      <protection/>
    </xf>
    <xf numFmtId="0" fontId="1" fillId="2" borderId="32" xfId="0" applyFont="1" applyFill="1" applyBorder="1" applyAlignment="1" applyProtection="1">
      <alignment horizontal="center" vertical="center"/>
      <protection/>
    </xf>
    <xf numFmtId="0" fontId="1" fillId="2" borderId="30" xfId="0" applyFont="1" applyFill="1" applyBorder="1" applyAlignment="1" applyProtection="1">
      <alignment horizontal="center" vertical="center" wrapText="1"/>
      <protection/>
    </xf>
    <xf numFmtId="0" fontId="1" fillId="2" borderId="31" xfId="0" applyFont="1" applyFill="1" applyBorder="1" applyAlignment="1" applyProtection="1">
      <alignment horizontal="center" vertical="center" wrapText="1"/>
      <protection/>
    </xf>
    <xf numFmtId="0" fontId="21" fillId="10" borderId="2" xfId="0" applyFont="1" applyFill="1" applyBorder="1" applyAlignment="1" applyProtection="1">
      <alignment horizontal="center" vertical="center"/>
      <protection hidden="1"/>
    </xf>
    <xf numFmtId="0" fontId="30" fillId="0" borderId="22" xfId="0" applyFont="1" applyBorder="1" applyAlignment="1" applyProtection="1">
      <alignment horizontal="left" vertical="center"/>
      <protection/>
    </xf>
    <xf numFmtId="0" fontId="29" fillId="10" borderId="13" xfId="0" applyFont="1" applyFill="1" applyBorder="1" applyAlignment="1" applyProtection="1">
      <alignment horizontal="center" vertical="center"/>
      <protection hidden="1"/>
    </xf>
    <xf numFmtId="0" fontId="29" fillId="10" borderId="27" xfId="0" applyFont="1" applyFill="1" applyBorder="1" applyAlignment="1" applyProtection="1">
      <alignment horizontal="center" vertical="center"/>
      <protection hidden="1"/>
    </xf>
    <xf numFmtId="0" fontId="29" fillId="10" borderId="10" xfId="0" applyFont="1" applyFill="1" applyBorder="1" applyAlignment="1" applyProtection="1">
      <alignment horizontal="center" vertical="center"/>
      <protection hidden="1"/>
    </xf>
    <xf numFmtId="170" fontId="30" fillId="8" borderId="13" xfId="11" applyNumberFormat="1" applyFont="1" applyFill="1" applyBorder="1" applyAlignment="1" applyProtection="1">
      <alignment horizontal="center" vertical="center"/>
      <protection hidden="1"/>
    </xf>
    <xf numFmtId="170" fontId="30" fillId="8" borderId="27" xfId="11" applyNumberFormat="1" applyFont="1" applyFill="1" applyBorder="1" applyAlignment="1" applyProtection="1">
      <alignment horizontal="center" vertical="center"/>
      <protection hidden="1"/>
    </xf>
    <xf numFmtId="170" fontId="30" fillId="8" borderId="10" xfId="11" applyNumberFormat="1" applyFont="1" applyFill="1" applyBorder="1" applyAlignment="1" applyProtection="1">
      <alignment horizontal="center" vertical="center"/>
      <protection hidden="1"/>
    </xf>
    <xf numFmtId="171" fontId="30" fillId="8" borderId="13" xfId="11" applyNumberFormat="1" applyFont="1" applyFill="1" applyBorder="1" applyAlignment="1" applyProtection="1">
      <alignment horizontal="center" vertical="center"/>
      <protection hidden="1"/>
    </xf>
    <xf numFmtId="171" fontId="30" fillId="8" borderId="27" xfId="11" applyNumberFormat="1" applyFont="1" applyFill="1" applyBorder="1" applyAlignment="1" applyProtection="1">
      <alignment horizontal="center" vertical="center"/>
      <protection hidden="1"/>
    </xf>
    <xf numFmtId="171" fontId="30" fillId="8" borderId="10" xfId="11" applyNumberFormat="1" applyFont="1" applyFill="1" applyBorder="1" applyAlignment="1" applyProtection="1">
      <alignment horizontal="center" vertical="center"/>
      <protection hidden="1"/>
    </xf>
    <xf numFmtId="0" fontId="31" fillId="0" borderId="18" xfId="0" applyFont="1" applyBorder="1" applyAlignment="1" applyProtection="1">
      <alignment horizontal="left" vertical="center" wrapText="1"/>
      <protection/>
    </xf>
    <xf numFmtId="0" fontId="31" fillId="0" borderId="0" xfId="0" applyFont="1" applyBorder="1" applyAlignment="1" applyProtection="1">
      <alignment horizontal="left" vertical="center" wrapText="1"/>
      <protection/>
    </xf>
    <xf numFmtId="170" fontId="29" fillId="9" borderId="13" xfId="11" applyNumberFormat="1" applyFont="1" applyFill="1" applyBorder="1" applyAlignment="1" applyProtection="1">
      <alignment horizontal="center" vertical="center"/>
      <protection locked="0"/>
    </xf>
    <xf numFmtId="170" fontId="29" fillId="9" borderId="27" xfId="11" applyNumberFormat="1" applyFont="1" applyFill="1" applyBorder="1" applyAlignment="1" applyProtection="1">
      <alignment horizontal="center" vertical="center"/>
      <protection locked="0"/>
    </xf>
    <xf numFmtId="170" fontId="29" fillId="9" borderId="10" xfId="11" applyNumberFormat="1" applyFont="1" applyFill="1" applyBorder="1" applyAlignment="1" applyProtection="1">
      <alignment horizontal="center" vertical="center"/>
      <protection locked="0"/>
    </xf>
    <xf numFmtId="171" fontId="29" fillId="8" borderId="13" xfId="11" applyNumberFormat="1" applyFont="1" applyFill="1" applyBorder="1" applyAlignment="1" applyProtection="1">
      <alignment horizontal="center" vertical="center"/>
      <protection hidden="1"/>
    </xf>
    <xf numFmtId="171" fontId="29" fillId="8" borderId="27" xfId="11" applyNumberFormat="1" applyFont="1" applyFill="1" applyBorder="1" applyAlignment="1" applyProtection="1">
      <alignment horizontal="center" vertical="center"/>
      <protection hidden="1"/>
    </xf>
    <xf numFmtId="171" fontId="29" fillId="8" borderId="10" xfId="11" applyNumberFormat="1" applyFont="1" applyFill="1" applyBorder="1" applyAlignment="1" applyProtection="1">
      <alignment horizontal="center" vertical="center"/>
      <protection hidden="1"/>
    </xf>
    <xf numFmtId="171" fontId="29" fillId="9" borderId="13" xfId="11" applyNumberFormat="1" applyFont="1" applyFill="1" applyBorder="1" applyAlignment="1" applyProtection="1">
      <alignment horizontal="center" vertical="center"/>
      <protection locked="0"/>
    </xf>
    <xf numFmtId="171" fontId="29" fillId="9" borderId="27" xfId="11" applyNumberFormat="1" applyFont="1" applyFill="1" applyBorder="1" applyAlignment="1" applyProtection="1">
      <alignment horizontal="center" vertical="center"/>
      <protection locked="0"/>
    </xf>
    <xf numFmtId="171" fontId="29" fillId="9" borderId="10" xfId="11" applyNumberFormat="1" applyFont="1" applyFill="1" applyBorder="1" applyAlignment="1" applyProtection="1">
      <alignment horizontal="center" vertical="center"/>
      <protection locked="0"/>
    </xf>
    <xf numFmtId="49" fontId="7" fillId="2" borderId="13" xfId="6" applyNumberFormat="1" applyFont="1" applyFill="1" applyBorder="1" applyAlignment="1" applyProtection="1">
      <alignment horizontal="center" vertical="center"/>
      <protection/>
    </xf>
    <xf numFmtId="49" fontId="7" fillId="2" borderId="27" xfId="6" applyNumberFormat="1" applyFont="1" applyFill="1" applyBorder="1" applyAlignment="1" applyProtection="1">
      <alignment horizontal="center" vertical="center"/>
      <protection/>
    </xf>
    <xf numFmtId="49" fontId="7" fillId="2" borderId="10" xfId="6" applyNumberFormat="1" applyFont="1" applyFill="1" applyBorder="1" applyAlignment="1" applyProtection="1">
      <alignment horizontal="center" vertical="center"/>
      <protection/>
    </xf>
    <xf numFmtId="0" fontId="6" fillId="0" borderId="24" xfId="6" applyFont="1" applyBorder="1" applyAlignment="1" applyProtection="1">
      <alignment horizontal="left" vertical="center"/>
      <protection/>
    </xf>
    <xf numFmtId="0" fontId="6" fillId="0" borderId="25" xfId="6" applyFont="1" applyBorder="1" applyAlignment="1" applyProtection="1">
      <alignment horizontal="left" vertical="center"/>
      <protection/>
    </xf>
    <xf numFmtId="0" fontId="6" fillId="0" borderId="26" xfId="6" applyFont="1" applyBorder="1" applyAlignment="1" applyProtection="1">
      <alignment horizontal="left" vertical="center"/>
      <protection/>
    </xf>
    <xf numFmtId="0" fontId="21" fillId="8" borderId="13" xfId="0" applyFont="1" applyFill="1" applyBorder="1" applyAlignment="1" applyProtection="1">
      <alignment horizontal="center" vertical="center"/>
      <protection locked="0"/>
    </xf>
    <xf numFmtId="0" fontId="21" fillId="8" borderId="27" xfId="0" applyFont="1" applyFill="1" applyBorder="1" applyAlignment="1" applyProtection="1">
      <alignment horizontal="center" vertical="center"/>
      <protection locked="0"/>
    </xf>
    <xf numFmtId="0" fontId="21" fillId="8" borderId="10" xfId="0" applyFont="1" applyFill="1" applyBorder="1" applyAlignment="1" applyProtection="1">
      <alignment horizontal="center" vertical="center"/>
      <protection locked="0"/>
    </xf>
    <xf numFmtId="0" fontId="7" fillId="0" borderId="24" xfId="6" applyFont="1" applyBorder="1" applyAlignment="1" applyProtection="1">
      <alignment horizontal="left" vertical="center"/>
      <protection/>
    </xf>
    <xf numFmtId="0" fontId="7" fillId="0" borderId="25" xfId="6" applyFont="1" applyBorder="1" applyAlignment="1" applyProtection="1">
      <alignment horizontal="left" vertical="center"/>
      <protection/>
    </xf>
    <xf numFmtId="0" fontId="7" fillId="0" borderId="26" xfId="6" applyFont="1" applyBorder="1" applyAlignment="1" applyProtection="1">
      <alignment horizontal="left" vertical="center"/>
      <protection/>
    </xf>
    <xf numFmtId="0" fontId="1" fillId="8" borderId="8" xfId="0" applyFont="1" applyFill="1" applyBorder="1" applyAlignment="1" applyProtection="1">
      <alignment horizontal="left" vertical="center" wrapText="1"/>
      <protection/>
    </xf>
    <xf numFmtId="0" fontId="1" fillId="8" borderId="6" xfId="0" applyFont="1" applyFill="1" applyBorder="1" applyAlignment="1" applyProtection="1">
      <alignment horizontal="left" vertical="center" wrapText="1"/>
      <protection/>
    </xf>
    <xf numFmtId="0" fontId="1" fillId="8" borderId="7" xfId="0" applyFont="1" applyFill="1" applyBorder="1" applyAlignment="1" applyProtection="1">
      <alignment horizontal="left" vertical="center" wrapText="1"/>
      <protection/>
    </xf>
    <xf numFmtId="0" fontId="1" fillId="8" borderId="11" xfId="0" applyFont="1" applyFill="1" applyBorder="1" applyAlignment="1" applyProtection="1">
      <alignment horizontal="left" vertical="center" wrapText="1"/>
      <protection/>
    </xf>
    <xf numFmtId="0" fontId="1" fillId="8" borderId="0" xfId="0" applyFont="1" applyFill="1" applyBorder="1" applyAlignment="1" applyProtection="1">
      <alignment horizontal="left" vertical="center" wrapText="1"/>
      <protection/>
    </xf>
    <xf numFmtId="0" fontId="1" fillId="8" borderId="0" xfId="0" applyFont="1" applyFill="1" applyBorder="1" applyAlignment="1" applyProtection="1">
      <alignment horizontal="left" vertical="center" wrapText="1"/>
      <protection locked="0"/>
    </xf>
    <xf numFmtId="0" fontId="1" fillId="8" borderId="12" xfId="0" applyFont="1" applyFill="1" applyBorder="1" applyAlignment="1" applyProtection="1">
      <alignment horizontal="left" vertical="center" wrapText="1"/>
      <protection/>
    </xf>
    <xf numFmtId="0" fontId="1" fillId="8" borderId="3" xfId="0" applyFont="1" applyFill="1" applyBorder="1" applyAlignment="1" applyProtection="1">
      <alignment horizontal="left" vertical="center" wrapText="1"/>
      <protection/>
    </xf>
    <xf numFmtId="0" fontId="1" fillId="8" borderId="3" xfId="0" applyFont="1" applyFill="1" applyBorder="1" applyAlignment="1" applyProtection="1">
      <alignment horizontal="left" vertical="center" wrapText="1"/>
      <protection locked="0"/>
    </xf>
    <xf numFmtId="0" fontId="3" fillId="2" borderId="13" xfId="6" applyFont="1" applyFill="1" applyBorder="1" applyAlignment="1" applyProtection="1">
      <alignment horizontal="left" vertical="center"/>
      <protection/>
    </xf>
    <xf numFmtId="0" fontId="3" fillId="2" borderId="27" xfId="6" applyFont="1" applyFill="1" applyBorder="1" applyAlignment="1" applyProtection="1">
      <alignment horizontal="left" vertical="center"/>
      <protection/>
    </xf>
    <xf numFmtId="0" fontId="3" fillId="2" borderId="10" xfId="6" applyFont="1" applyFill="1" applyBorder="1" applyAlignment="1" applyProtection="1">
      <alignment horizontal="left" vertical="center"/>
      <protection/>
    </xf>
    <xf numFmtId="14" fontId="6" fillId="0" borderId="13" xfId="6" applyNumberFormat="1" applyFont="1" applyFill="1" applyBorder="1" applyAlignment="1" applyProtection="1">
      <alignment horizontal="center" vertical="center"/>
      <protection locked="0"/>
    </xf>
    <xf numFmtId="14" fontId="6" fillId="0" borderId="27" xfId="6" applyNumberFormat="1" applyFont="1" applyFill="1" applyBorder="1" applyAlignment="1" applyProtection="1">
      <alignment horizontal="center" vertical="center"/>
      <protection locked="0"/>
    </xf>
    <xf numFmtId="14" fontId="6" fillId="0" borderId="10" xfId="6" applyNumberFormat="1" applyFont="1" applyFill="1" applyBorder="1" applyAlignment="1" applyProtection="1">
      <alignment horizontal="center" vertical="center"/>
      <protection locked="0"/>
    </xf>
    <xf numFmtId="0" fontId="3" fillId="0" borderId="13" xfId="6" applyFont="1" applyFill="1" applyBorder="1" applyAlignment="1" applyProtection="1">
      <alignment horizontal="center" vertical="center"/>
      <protection locked="0"/>
    </xf>
    <xf numFmtId="0" fontId="3" fillId="0" borderId="10" xfId="6" applyFont="1" applyFill="1" applyBorder="1" applyAlignment="1" applyProtection="1">
      <alignment horizontal="center" vertical="center"/>
      <protection locked="0"/>
    </xf>
    <xf numFmtId="0" fontId="3" fillId="2" borderId="13" xfId="6" applyFont="1" applyFill="1" applyBorder="1" applyAlignment="1" applyProtection="1">
      <alignment horizontal="left" vertical="center" wrapText="1"/>
      <protection/>
    </xf>
    <xf numFmtId="0" fontId="3" fillId="2" borderId="27" xfId="6" applyFont="1" applyFill="1" applyBorder="1" applyAlignment="1" applyProtection="1">
      <alignment horizontal="left" vertical="center" wrapText="1"/>
      <protection/>
    </xf>
    <xf numFmtId="0" fontId="3" fillId="2" borderId="10" xfId="6" applyFont="1" applyFill="1" applyBorder="1" applyAlignment="1" applyProtection="1">
      <alignment horizontal="left" vertical="center" wrapText="1"/>
      <protection/>
    </xf>
    <xf numFmtId="0" fontId="3" fillId="0" borderId="13" xfId="6" applyFont="1" applyFill="1" applyBorder="1" applyAlignment="1" applyProtection="1">
      <alignment horizontal="left" vertical="center" wrapText="1"/>
      <protection/>
    </xf>
    <xf numFmtId="0" fontId="3" fillId="0" borderId="27" xfId="6" applyFont="1" applyFill="1" applyBorder="1" applyAlignment="1" applyProtection="1">
      <alignment horizontal="left" vertical="center" wrapText="1"/>
      <protection/>
    </xf>
    <xf numFmtId="0" fontId="3" fillId="0" borderId="10" xfId="6" applyFont="1" applyFill="1" applyBorder="1" applyAlignment="1" applyProtection="1">
      <alignment horizontal="left" vertical="center" wrapText="1"/>
      <protection/>
    </xf>
    <xf numFmtId="168" fontId="3" fillId="0" borderId="13" xfId="6" applyNumberFormat="1" applyFont="1" applyBorder="1" applyAlignment="1" applyProtection="1">
      <alignment horizontal="left" vertical="center" wrapText="1"/>
      <protection/>
    </xf>
    <xf numFmtId="168" fontId="3" fillId="0" borderId="27" xfId="6" applyNumberFormat="1" applyFont="1" applyBorder="1" applyAlignment="1" applyProtection="1">
      <alignment horizontal="left" vertical="center" wrapText="1"/>
      <protection/>
    </xf>
    <xf numFmtId="168" fontId="3" fillId="0" borderId="10" xfId="6" applyNumberFormat="1" applyFont="1" applyBorder="1" applyAlignment="1" applyProtection="1">
      <alignment horizontal="left" vertical="center" wrapText="1"/>
      <protection/>
    </xf>
    <xf numFmtId="0" fontId="3" fillId="2" borderId="2" xfId="6" applyFont="1" applyFill="1" applyBorder="1" applyAlignment="1" applyProtection="1">
      <alignment horizontal="center" vertical="center"/>
      <protection/>
    </xf>
    <xf numFmtId="0" fontId="3" fillId="0" borderId="2" xfId="6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27" xfId="0" applyNumberFormat="1" applyFont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2" xfId="6" applyNumberFormat="1" applyFont="1" applyBorder="1" applyAlignment="1" applyProtection="1">
      <alignment horizontal="center" vertical="center"/>
      <protection/>
    </xf>
    <xf numFmtId="1" fontId="3" fillId="0" borderId="27" xfId="6" applyNumberFormat="1" applyFont="1" applyBorder="1" applyAlignment="1" applyProtection="1">
      <alignment horizontal="center" vertical="center"/>
      <protection locked="0"/>
    </xf>
    <xf numFmtId="1" fontId="3" fillId="0" borderId="10" xfId="6" applyNumberFormat="1" applyFont="1" applyBorder="1" applyAlignment="1" applyProtection="1">
      <alignment horizontal="center" vertical="center"/>
      <protection locked="0"/>
    </xf>
    <xf numFmtId="49" fontId="25" fillId="0" borderId="13" xfId="7" applyNumberFormat="1" applyFont="1" applyBorder="1" applyAlignment="1" applyProtection="1">
      <alignment horizontal="left" vertical="center"/>
      <protection locked="0"/>
    </xf>
    <xf numFmtId="49" fontId="3" fillId="0" borderId="27" xfId="6" applyNumberFormat="1" applyFont="1" applyBorder="1" applyAlignment="1" applyProtection="1">
      <alignment horizontal="left" vertical="center"/>
      <protection locked="0"/>
    </xf>
    <xf numFmtId="49" fontId="3" fillId="0" borderId="10" xfId="6" applyNumberFormat="1" applyFont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/>
    </xf>
    <xf numFmtId="0" fontId="1" fillId="2" borderId="27" xfId="0" applyFont="1" applyFill="1" applyBorder="1" applyAlignment="1" applyProtection="1">
      <alignment horizontal="center" vertical="center"/>
      <protection/>
    </xf>
    <xf numFmtId="0" fontId="1" fillId="2" borderId="10" xfId="0" applyFont="1" applyFill="1" applyBorder="1" applyAlignment="1" applyProtection="1">
      <alignment horizontal="center" vertical="center"/>
      <protection/>
    </xf>
    <xf numFmtId="2" fontId="21" fillId="8" borderId="13" xfId="0" applyNumberFormat="1" applyFont="1" applyFill="1" applyBorder="1" applyAlignment="1" applyProtection="1">
      <alignment horizontal="center" vertical="center"/>
      <protection locked="0"/>
    </xf>
    <xf numFmtId="2" fontId="21" fillId="8" borderId="27" xfId="0" applyNumberFormat="1" applyFont="1" applyFill="1" applyBorder="1" applyAlignment="1" applyProtection="1">
      <alignment horizontal="center" vertical="center"/>
      <protection locked="0"/>
    </xf>
    <xf numFmtId="2" fontId="21" fillId="8" borderId="10" xfId="0" applyNumberFormat="1" applyFont="1" applyFill="1" applyBorder="1" applyAlignment="1" applyProtection="1">
      <alignment horizontal="center" vertical="center"/>
      <protection locked="0"/>
    </xf>
    <xf numFmtId="0" fontId="21" fillId="8" borderId="13" xfId="0" applyFont="1" applyFill="1" applyBorder="1" applyAlignment="1" applyProtection="1">
      <alignment horizontal="center" vertical="center" wrapText="1"/>
      <protection locked="0"/>
    </xf>
    <xf numFmtId="0" fontId="21" fillId="8" borderId="27" xfId="0" applyFont="1" applyFill="1" applyBorder="1" applyAlignment="1" applyProtection="1">
      <alignment horizontal="center" vertical="center" wrapText="1"/>
      <protection locked="0"/>
    </xf>
    <xf numFmtId="0" fontId="21" fillId="8" borderId="10" xfId="0" applyFont="1" applyFill="1" applyBorder="1" applyAlignment="1" applyProtection="1">
      <alignment horizontal="center" vertical="center" wrapText="1"/>
      <protection locked="0"/>
    </xf>
    <xf numFmtId="171" fontId="6" fillId="0" borderId="2" xfId="11" applyNumberFormat="1" applyFont="1" applyFill="1" applyBorder="1" applyAlignment="1" applyProtection="1">
      <alignment horizontal="center" vertical="center"/>
      <protection hidden="1"/>
    </xf>
    <xf numFmtId="0" fontId="3" fillId="2" borderId="2" xfId="6" applyFont="1" applyFill="1" applyBorder="1" applyAlignment="1" applyProtection="1">
      <alignment horizontal="left" vertical="center"/>
      <protection/>
    </xf>
    <xf numFmtId="2" fontId="21" fillId="0" borderId="2" xfId="0" applyNumberFormat="1" applyFont="1" applyBorder="1" applyAlignment="1" applyProtection="1">
      <alignment horizontal="center" vertical="center"/>
      <protection locked="0"/>
    </xf>
    <xf numFmtId="0" fontId="6" fillId="0" borderId="13" xfId="6" applyFont="1" applyFill="1" applyBorder="1" applyAlignment="1" applyProtection="1">
      <alignment horizontal="center" vertical="center"/>
      <protection hidden="1"/>
    </xf>
    <xf numFmtId="0" fontId="6" fillId="0" borderId="27" xfId="6" applyFont="1" applyFill="1" applyBorder="1" applyAlignment="1" applyProtection="1">
      <alignment horizontal="center" vertical="center"/>
      <protection hidden="1"/>
    </xf>
    <xf numFmtId="0" fontId="6" fillId="0" borderId="10" xfId="6" applyFont="1" applyFill="1" applyBorder="1" applyAlignment="1" applyProtection="1">
      <alignment horizontal="center" vertical="center"/>
      <protection hidden="1"/>
    </xf>
    <xf numFmtId="171" fontId="37" fillId="0" borderId="2" xfId="11" applyNumberFormat="1" applyFont="1" applyFill="1" applyBorder="1" applyAlignment="1" applyProtection="1">
      <alignment horizontal="center" vertical="center"/>
      <protection hidden="1"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168" fontId="3" fillId="0" borderId="13" xfId="6" applyNumberFormat="1" applyFont="1" applyBorder="1" applyAlignment="1" applyProtection="1">
      <alignment horizontal="left" vertical="center"/>
      <protection/>
    </xf>
    <xf numFmtId="168" fontId="3" fillId="0" borderId="27" xfId="6" applyNumberFormat="1" applyFont="1" applyBorder="1" applyAlignment="1" applyProtection="1">
      <alignment horizontal="left" vertical="center"/>
      <protection/>
    </xf>
    <xf numFmtId="168" fontId="3" fillId="0" borderId="10" xfId="6" applyNumberFormat="1" applyFont="1" applyBorder="1" applyAlignment="1" applyProtection="1">
      <alignment horizontal="left" vertical="center"/>
      <protection/>
    </xf>
    <xf numFmtId="0" fontId="3" fillId="0" borderId="2" xfId="6" applyFont="1" applyFill="1" applyBorder="1" applyAlignment="1" applyProtection="1">
      <alignment horizontal="center" vertical="center"/>
      <protection/>
    </xf>
    <xf numFmtId="0" fontId="13" fillId="2" borderId="13" xfId="0" applyFont="1" applyFill="1" applyBorder="1" applyAlignment="1" applyProtection="1">
      <alignment horizontal="center" vertical="center"/>
      <protection/>
    </xf>
    <xf numFmtId="0" fontId="13" fillId="2" borderId="27" xfId="0" applyFont="1" applyFill="1" applyBorder="1" applyAlignment="1" applyProtection="1">
      <alignment horizontal="center" vertical="center"/>
      <protection/>
    </xf>
    <xf numFmtId="0" fontId="13" fillId="2" borderId="10" xfId="0" applyFont="1" applyFill="1" applyBorder="1" applyAlignment="1" applyProtection="1">
      <alignment horizontal="center" vertical="center"/>
      <protection/>
    </xf>
    <xf numFmtId="0" fontId="7" fillId="0" borderId="2" xfId="6" applyFont="1" applyFill="1" applyBorder="1" applyAlignment="1" applyProtection="1">
      <alignment horizontal="center" vertical="center"/>
      <protection hidden="1"/>
    </xf>
    <xf numFmtId="0" fontId="3" fillId="0" borderId="2" xfId="6" applyFont="1" applyFill="1" applyBorder="1" applyAlignment="1" applyProtection="1">
      <alignment horizontal="left" vertical="center" wrapText="1"/>
      <protection/>
    </xf>
    <xf numFmtId="0" fontId="1" fillId="8" borderId="33" xfId="0" applyFont="1" applyFill="1" applyBorder="1" applyAlignment="1" applyProtection="1">
      <alignment horizontal="left" vertical="center" wrapText="1"/>
      <protection/>
    </xf>
    <xf numFmtId="0" fontId="1" fillId="8" borderId="34" xfId="0" applyFont="1" applyFill="1" applyBorder="1" applyAlignment="1" applyProtection="1">
      <alignment horizontal="left" vertical="center" wrapText="1"/>
      <protection/>
    </xf>
    <xf numFmtId="0" fontId="1" fillId="8" borderId="35" xfId="0" applyFont="1" applyFill="1" applyBorder="1" applyAlignment="1" applyProtection="1">
      <alignment horizontal="left" vertical="center" wrapText="1"/>
      <protection/>
    </xf>
    <xf numFmtId="0" fontId="21" fillId="10" borderId="13" xfId="0" applyFont="1" applyFill="1" applyBorder="1" applyAlignment="1" applyProtection="1">
      <alignment horizontal="center" vertical="center"/>
      <protection locked="0"/>
    </xf>
    <xf numFmtId="0" fontId="21" fillId="10" borderId="27" xfId="0" applyFont="1" applyFill="1" applyBorder="1" applyAlignment="1" applyProtection="1">
      <alignment horizontal="center" vertical="center"/>
      <protection locked="0"/>
    </xf>
    <xf numFmtId="0" fontId="21" fillId="10" borderId="10" xfId="0" applyFont="1" applyFill="1" applyBorder="1" applyAlignment="1" applyProtection="1">
      <alignment horizontal="center" vertical="center"/>
      <protection locked="0"/>
    </xf>
    <xf numFmtId="0" fontId="3" fillId="2" borderId="13" xfId="6" applyFont="1" applyFill="1" applyBorder="1" applyAlignment="1" applyProtection="1">
      <alignment horizontal="center" vertical="center"/>
      <protection/>
    </xf>
    <xf numFmtId="0" fontId="3" fillId="2" borderId="27" xfId="6" applyFont="1" applyFill="1" applyBorder="1" applyAlignment="1" applyProtection="1">
      <alignment horizontal="center" vertical="center"/>
      <protection/>
    </xf>
    <xf numFmtId="0" fontId="3" fillId="2" borderId="10" xfId="6" applyFont="1" applyFill="1" applyBorder="1" applyAlignment="1" applyProtection="1">
      <alignment horizontal="center" vertical="center"/>
      <protection/>
    </xf>
    <xf numFmtId="49" fontId="3" fillId="2" borderId="13" xfId="6" applyNumberFormat="1" applyFont="1" applyFill="1" applyBorder="1" applyAlignment="1" applyProtection="1">
      <alignment horizontal="left" vertical="center"/>
      <protection/>
    </xf>
    <xf numFmtId="49" fontId="3" fillId="2" borderId="10" xfId="6" applyNumberFormat="1" applyFont="1" applyFill="1" applyBorder="1" applyAlignment="1" applyProtection="1">
      <alignment horizontal="left" vertical="center"/>
      <protection/>
    </xf>
    <xf numFmtId="49" fontId="3" fillId="0" borderId="0" xfId="6" applyNumberFormat="1" applyFont="1" applyFill="1" applyBorder="1" applyAlignment="1" applyProtection="1">
      <alignment horizontal="center" vertical="center"/>
      <protection/>
    </xf>
    <xf numFmtId="14" fontId="3" fillId="0" borderId="0" xfId="6" applyNumberFormat="1" applyFont="1" applyFill="1" applyBorder="1" applyAlignment="1" applyProtection="1">
      <alignment horizontal="center" vertical="center"/>
      <protection locked="0"/>
    </xf>
    <xf numFmtId="0" fontId="3" fillId="0" borderId="0" xfId="6" applyNumberFormat="1" applyFont="1" applyFill="1" applyBorder="1" applyAlignment="1" applyProtection="1">
      <alignment horizontal="center" vertical="center"/>
      <protection locked="0"/>
    </xf>
    <xf numFmtId="49" fontId="3" fillId="0" borderId="13" xfId="6" applyNumberFormat="1" applyFont="1" applyBorder="1" applyAlignment="1" applyProtection="1">
      <alignment horizontal="center" vertical="center"/>
      <protection locked="0"/>
    </xf>
    <xf numFmtId="49" fontId="3" fillId="0" borderId="27" xfId="6" applyNumberFormat="1" applyFont="1" applyBorder="1" applyAlignment="1" applyProtection="1">
      <alignment horizontal="center" vertical="center"/>
      <protection locked="0"/>
    </xf>
    <xf numFmtId="49" fontId="3" fillId="0" borderId="10" xfId="6" applyNumberFormat="1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21" fillId="0" borderId="27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49" fontId="3" fillId="2" borderId="2" xfId="6" applyNumberFormat="1" applyFont="1" applyFill="1" applyBorder="1" applyAlignment="1" applyProtection="1">
      <alignment horizontal="left" vertical="center"/>
      <protection/>
    </xf>
    <xf numFmtId="0" fontId="6" fillId="0" borderId="2" xfId="6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1" fontId="39" fillId="7" borderId="0" xfId="6" applyNumberFormat="1" applyFont="1" applyFill="1" applyBorder="1" applyAlignment="1" applyProtection="1">
      <alignment horizontal="center" vertical="center"/>
      <protection locked="0"/>
    </xf>
    <xf numFmtId="49" fontId="6" fillId="0" borderId="13" xfId="6" applyNumberFormat="1" applyFont="1" applyFill="1" applyBorder="1" applyAlignment="1" applyProtection="1">
      <alignment horizontal="center" vertical="center"/>
      <protection locked="0"/>
    </xf>
    <xf numFmtId="49" fontId="6" fillId="0" borderId="27" xfId="6" applyNumberFormat="1" applyFont="1" applyFill="1" applyBorder="1" applyAlignment="1" applyProtection="1">
      <alignment horizontal="center" vertical="center"/>
      <protection locked="0"/>
    </xf>
    <xf numFmtId="49" fontId="6" fillId="0" borderId="10" xfId="6" applyNumberFormat="1" applyFont="1" applyFill="1" applyBorder="1" applyAlignment="1" applyProtection="1">
      <alignment horizontal="center" vertical="center"/>
      <protection locked="0"/>
    </xf>
    <xf numFmtId="170" fontId="21" fillId="0" borderId="13" xfId="11" applyNumberFormat="1" applyFont="1" applyBorder="1" applyAlignment="1" applyProtection="1">
      <alignment horizontal="center" vertical="center"/>
      <protection hidden="1"/>
    </xf>
    <xf numFmtId="170" fontId="21" fillId="0" borderId="27" xfId="11" applyNumberFormat="1" applyFont="1" applyBorder="1" applyAlignment="1" applyProtection="1">
      <alignment horizontal="center" vertical="center"/>
      <protection hidden="1"/>
    </xf>
    <xf numFmtId="0" fontId="9" fillId="0" borderId="13" xfId="6" applyFont="1" applyFill="1" applyBorder="1" applyAlignment="1" applyProtection="1">
      <alignment horizontal="center" vertical="center"/>
      <protection locked="0"/>
    </xf>
    <xf numFmtId="0" fontId="9" fillId="0" borderId="27" xfId="6" applyFont="1" applyFill="1" applyBorder="1" applyAlignment="1" applyProtection="1">
      <alignment horizontal="center" vertical="center"/>
      <protection locked="0"/>
    </xf>
    <xf numFmtId="0" fontId="9" fillId="0" borderId="10" xfId="6" applyFont="1" applyFill="1" applyBorder="1" applyAlignment="1" applyProtection="1">
      <alignment horizontal="center" vertical="center"/>
      <protection locked="0"/>
    </xf>
    <xf numFmtId="0" fontId="3" fillId="0" borderId="13" xfId="6" applyNumberFormat="1" applyFont="1" applyBorder="1" applyAlignment="1" applyProtection="1">
      <alignment horizontal="center" vertical="center"/>
      <protection locked="0"/>
    </xf>
    <xf numFmtId="0" fontId="3" fillId="0" borderId="27" xfId="6" applyNumberFormat="1" applyFont="1" applyBorder="1" applyAlignment="1" applyProtection="1">
      <alignment horizontal="center" vertical="center"/>
      <protection locked="0"/>
    </xf>
    <xf numFmtId="0" fontId="3" fillId="0" borderId="10" xfId="6" applyNumberFormat="1" applyFont="1" applyBorder="1" applyAlignment="1" applyProtection="1">
      <alignment horizontal="center" vertical="center"/>
      <protection locked="0"/>
    </xf>
    <xf numFmtId="0" fontId="6" fillId="0" borderId="13" xfId="6" applyNumberFormat="1" applyFont="1" applyFill="1" applyBorder="1" applyAlignment="1" applyProtection="1">
      <alignment horizontal="center" vertical="center"/>
      <protection locked="0"/>
    </xf>
    <xf numFmtId="0" fontId="6" fillId="0" borderId="27" xfId="6" applyNumberFormat="1" applyFont="1" applyFill="1" applyBorder="1" applyAlignment="1" applyProtection="1">
      <alignment horizontal="center" vertical="center"/>
      <protection locked="0"/>
    </xf>
    <xf numFmtId="0" fontId="3" fillId="0" borderId="34" xfId="6" applyFont="1" applyBorder="1" applyAlignment="1" applyProtection="1">
      <alignment horizontal="center" vertical="center"/>
      <protection/>
    </xf>
    <xf numFmtId="0" fontId="3" fillId="0" borderId="35" xfId="6" applyFont="1" applyBorder="1" applyAlignment="1" applyProtection="1">
      <alignment horizontal="center" vertical="center"/>
      <protection/>
    </xf>
    <xf numFmtId="0" fontId="3" fillId="0" borderId="17" xfId="6" applyFont="1" applyBorder="1" applyAlignment="1" applyProtection="1">
      <alignment horizontal="center" vertical="center" wrapText="1"/>
      <protection locked="0"/>
    </xf>
    <xf numFmtId="0" fontId="3" fillId="0" borderId="0" xfId="6" applyFont="1" applyBorder="1" applyAlignment="1" applyProtection="1">
      <alignment horizontal="center" vertical="center" wrapText="1"/>
      <protection locked="0"/>
    </xf>
    <xf numFmtId="0" fontId="3" fillId="0" borderId="1" xfId="6" applyFont="1" applyBorder="1" applyAlignment="1" applyProtection="1">
      <alignment horizontal="center" vertical="center" wrapText="1"/>
      <protection locked="0"/>
    </xf>
    <xf numFmtId="0" fontId="3" fillId="0" borderId="8" xfId="8" applyFont="1" applyBorder="1" applyAlignment="1" applyProtection="1">
      <alignment horizontal="left" vertical="center"/>
      <protection/>
    </xf>
    <xf numFmtId="0" fontId="3" fillId="0" borderId="6" xfId="8" applyFont="1" applyBorder="1" applyAlignment="1" applyProtection="1">
      <alignment horizontal="left" vertical="center"/>
      <protection/>
    </xf>
    <xf numFmtId="0" fontId="3" fillId="0" borderId="36" xfId="8" applyFont="1" applyBorder="1" applyAlignment="1" applyProtection="1">
      <alignment horizontal="left" vertical="center"/>
      <protection/>
    </xf>
    <xf numFmtId="0" fontId="3" fillId="0" borderId="37" xfId="6" applyFont="1" applyBorder="1" applyAlignment="1" applyProtection="1">
      <alignment vertical="top" wrapText="1"/>
      <protection/>
    </xf>
    <xf numFmtId="0" fontId="3" fillId="0" borderId="6" xfId="6" applyFont="1" applyBorder="1" applyAlignment="1" applyProtection="1">
      <alignment vertical="top" wrapText="1"/>
      <protection/>
    </xf>
    <xf numFmtId="0" fontId="3" fillId="0" borderId="7" xfId="6" applyFont="1" applyBorder="1" applyAlignment="1" applyProtection="1">
      <alignment vertical="top" wrapText="1"/>
      <protection/>
    </xf>
    <xf numFmtId="0" fontId="3" fillId="0" borderId="11" xfId="8" applyFont="1" applyBorder="1" applyAlignment="1" applyProtection="1">
      <alignment horizontal="left" vertical="center"/>
      <protection/>
    </xf>
    <xf numFmtId="0" fontId="3" fillId="0" borderId="0" xfId="8" applyFont="1" applyBorder="1" applyAlignment="1" applyProtection="1">
      <alignment horizontal="left" vertical="center"/>
      <protection/>
    </xf>
    <xf numFmtId="0" fontId="3" fillId="0" borderId="15" xfId="8" applyFont="1" applyBorder="1" applyAlignment="1" applyProtection="1">
      <alignment horizontal="left" vertical="center"/>
      <protection/>
    </xf>
    <xf numFmtId="0" fontId="3" fillId="0" borderId="11" xfId="8" applyFont="1" applyBorder="1" applyAlignment="1" applyProtection="1">
      <alignment horizontal="left" vertical="center" wrapText="1"/>
      <protection/>
    </xf>
    <xf numFmtId="0" fontId="3" fillId="0" borderId="0" xfId="8" applyFont="1" applyBorder="1" applyAlignment="1" applyProtection="1">
      <alignment horizontal="left" vertical="center" wrapText="1"/>
      <protection/>
    </xf>
    <xf numFmtId="0" fontId="3" fillId="0" borderId="15" xfId="8" applyFont="1" applyBorder="1" applyAlignment="1" applyProtection="1">
      <alignment horizontal="left" vertical="center" wrapText="1"/>
      <protection/>
    </xf>
    <xf numFmtId="0" fontId="3" fillId="0" borderId="12" xfId="8" applyFont="1" applyBorder="1" applyAlignment="1" applyProtection="1">
      <alignment horizontal="left" vertical="center" wrapText="1"/>
      <protection/>
    </xf>
    <xf numFmtId="0" fontId="3" fillId="0" borderId="3" xfId="8" applyFont="1" applyBorder="1" applyAlignment="1" applyProtection="1">
      <alignment horizontal="left" vertical="center" wrapText="1"/>
      <protection/>
    </xf>
    <xf numFmtId="0" fontId="3" fillId="0" borderId="38" xfId="8" applyFont="1" applyBorder="1" applyAlignment="1" applyProtection="1">
      <alignment horizontal="left" vertical="center" wrapText="1"/>
      <protection/>
    </xf>
    <xf numFmtId="0" fontId="3" fillId="0" borderId="17" xfId="6" applyFont="1" applyBorder="1" applyAlignment="1" applyProtection="1">
      <alignment vertical="center" wrapText="1"/>
      <protection/>
    </xf>
    <xf numFmtId="0" fontId="3" fillId="0" borderId="0" xfId="6" applyFont="1" applyBorder="1" applyAlignment="1" applyProtection="1">
      <alignment vertical="center" wrapText="1"/>
      <protection/>
    </xf>
    <xf numFmtId="0" fontId="3" fillId="0" borderId="1" xfId="6" applyFont="1" applyBorder="1" applyAlignment="1" applyProtection="1">
      <alignment vertical="center" wrapText="1"/>
      <protection/>
    </xf>
    <xf numFmtId="0" fontId="21" fillId="8" borderId="3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1" fontId="3" fillId="0" borderId="13" xfId="6" applyNumberFormat="1" applyFont="1" applyBorder="1" applyAlignment="1" applyProtection="1" quotePrefix="1">
      <alignment horizontal="center" vertical="center"/>
      <protection locked="0"/>
    </xf>
    <xf numFmtId="0" fontId="5" fillId="0" borderId="6" xfId="6" applyFont="1" applyBorder="1" applyAlignment="1" applyProtection="1">
      <alignment horizontal="center" vertical="center" wrapText="1"/>
      <protection/>
    </xf>
    <xf numFmtId="0" fontId="5" fillId="0" borderId="7" xfId="6" applyFont="1" applyBorder="1" applyAlignment="1" applyProtection="1">
      <alignment horizontal="center" vertical="center" wrapText="1"/>
      <protection/>
    </xf>
    <xf numFmtId="0" fontId="5" fillId="0" borderId="0" xfId="6" applyFont="1" applyBorder="1" applyAlignment="1" applyProtection="1">
      <alignment horizontal="center" vertical="center" wrapText="1"/>
      <protection/>
    </xf>
    <xf numFmtId="0" fontId="5" fillId="0" borderId="1" xfId="6" applyFont="1" applyBorder="1" applyAlignment="1" applyProtection="1">
      <alignment horizontal="center" vertical="center" wrapText="1"/>
      <protection/>
    </xf>
    <xf numFmtId="0" fontId="5" fillId="0" borderId="3" xfId="6" applyFont="1" applyBorder="1" applyAlignment="1" applyProtection="1">
      <alignment horizontal="center" vertical="center" wrapText="1"/>
      <protection/>
    </xf>
    <xf numFmtId="0" fontId="5" fillId="0" borderId="4" xfId="6" applyFont="1" applyBorder="1" applyAlignment="1" applyProtection="1">
      <alignment horizontal="center" vertical="center" wrapText="1"/>
      <protection/>
    </xf>
    <xf numFmtId="0" fontId="3" fillId="0" borderId="27" xfId="6" applyFont="1" applyFill="1" applyBorder="1" applyAlignment="1" applyProtection="1">
      <alignment horizontal="center" vertical="center"/>
      <protection locked="0"/>
    </xf>
    <xf numFmtId="49" fontId="3" fillId="0" borderId="13" xfId="6" applyNumberFormat="1" applyFont="1" applyFill="1" applyBorder="1" applyAlignment="1" applyProtection="1">
      <alignment horizontal="left" vertical="center"/>
      <protection locked="0"/>
    </xf>
    <xf numFmtId="49" fontId="3" fillId="0" borderId="27" xfId="6" applyNumberFormat="1" applyFont="1" applyFill="1" applyBorder="1" applyAlignment="1" applyProtection="1">
      <alignment horizontal="left" vertical="center"/>
      <protection locked="0"/>
    </xf>
    <xf numFmtId="49" fontId="3" fillId="0" borderId="10" xfId="6" applyNumberFormat="1" applyFont="1" applyFill="1" applyBorder="1" applyAlignment="1" applyProtection="1">
      <alignment horizontal="left" vertical="center"/>
      <protection locked="0"/>
    </xf>
    <xf numFmtId="169" fontId="3" fillId="0" borderId="13" xfId="6" applyNumberFormat="1" applyFont="1" applyFill="1" applyBorder="1" applyAlignment="1" applyProtection="1">
      <alignment horizontal="center" vertical="center"/>
      <protection locked="0"/>
    </xf>
    <xf numFmtId="169" fontId="3" fillId="0" borderId="10" xfId="6" applyNumberFormat="1" applyFont="1" applyFill="1" applyBorder="1" applyAlignment="1" applyProtection="1">
      <alignment horizontal="center" vertical="center"/>
      <protection locked="0"/>
    </xf>
    <xf numFmtId="165" fontId="3" fillId="0" borderId="13" xfId="6" applyNumberFormat="1" applyFont="1" applyBorder="1" applyAlignment="1" applyProtection="1">
      <alignment horizontal="center" vertical="center"/>
      <protection/>
    </xf>
    <xf numFmtId="165" fontId="3" fillId="0" borderId="10" xfId="6" applyNumberFormat="1" applyFont="1" applyBorder="1" applyAlignment="1" applyProtection="1">
      <alignment horizontal="center" vertical="center"/>
      <protection/>
    </xf>
    <xf numFmtId="49" fontId="25" fillId="7" borderId="13" xfId="7" applyNumberFormat="1" applyFont="1" applyFill="1" applyBorder="1" applyAlignment="1" applyProtection="1">
      <alignment horizontal="left" vertical="center"/>
      <protection locked="0"/>
    </xf>
    <xf numFmtId="49" fontId="3" fillId="7" borderId="27" xfId="6" applyNumberFormat="1" applyFont="1" applyFill="1" applyBorder="1" applyAlignment="1" applyProtection="1">
      <alignment horizontal="left" vertical="center"/>
      <protection locked="0"/>
    </xf>
    <xf numFmtId="49" fontId="3" fillId="7" borderId="10" xfId="6" applyNumberFormat="1" applyFont="1" applyFill="1" applyBorder="1" applyAlignment="1" applyProtection="1">
      <alignment horizontal="left" vertical="center"/>
      <protection locked="0"/>
    </xf>
    <xf numFmtId="0" fontId="3" fillId="0" borderId="2" xfId="6" applyFont="1" applyFill="1" applyBorder="1" applyAlignment="1" applyProtection="1">
      <alignment horizontal="center" vertical="center"/>
      <protection locked="0"/>
    </xf>
    <xf numFmtId="0" fontId="3" fillId="0" borderId="0" xfId="6" applyFont="1" applyFill="1" applyBorder="1" applyAlignment="1" applyProtection="1">
      <alignment horizontal="center" vertical="center"/>
      <protection/>
    </xf>
    <xf numFmtId="170" fontId="6" fillId="0" borderId="27" xfId="11" applyNumberFormat="1" applyFont="1" applyFill="1" applyBorder="1" applyAlignment="1" applyProtection="1">
      <alignment horizontal="center" vertical="center"/>
      <protection locked="0"/>
    </xf>
    <xf numFmtId="170" fontId="35" fillId="0" borderId="0" xfId="11" applyNumberFormat="1" applyFont="1" applyFill="1" applyBorder="1" applyAlignment="1" applyProtection="1">
      <alignment horizontal="center" vertical="center"/>
      <protection locked="0"/>
    </xf>
    <xf numFmtId="0" fontId="38" fillId="0" borderId="0" xfId="6" applyFont="1" applyFill="1" applyBorder="1" applyAlignment="1" applyProtection="1">
      <alignment horizontal="left" vertical="center"/>
      <protection/>
    </xf>
    <xf numFmtId="0" fontId="35" fillId="0" borderId="0" xfId="6" applyFont="1" applyFill="1" applyBorder="1" applyAlignment="1" applyProtection="1">
      <alignment horizontal="center" vertical="center"/>
      <protection locked="0"/>
    </xf>
    <xf numFmtId="0" fontId="38" fillId="0" borderId="0" xfId="6" applyFont="1" applyFill="1" applyBorder="1" applyAlignment="1" applyProtection="1">
      <alignment horizontal="center" vertical="center"/>
      <protection/>
    </xf>
    <xf numFmtId="0" fontId="9" fillId="0" borderId="0" xfId="6" applyFont="1" applyFill="1" applyBorder="1" applyAlignment="1" applyProtection="1">
      <alignment horizontal="center" vertical="center"/>
      <protection/>
    </xf>
    <xf numFmtId="0" fontId="3" fillId="2" borderId="13" xfId="6" applyFont="1" applyFill="1" applyBorder="1" applyAlignment="1" applyProtection="1">
      <alignment horizontal="left" vertical="center"/>
      <protection hidden="1"/>
    </xf>
    <xf numFmtId="0" fontId="3" fillId="2" borderId="27" xfId="6" applyFont="1" applyFill="1" applyBorder="1" applyAlignment="1" applyProtection="1">
      <alignment horizontal="left" vertical="center"/>
      <protection hidden="1"/>
    </xf>
    <xf numFmtId="2" fontId="7" fillId="0" borderId="13" xfId="6" applyNumberFormat="1" applyFont="1" applyBorder="1" applyAlignment="1" applyProtection="1">
      <alignment horizontal="center" vertical="center"/>
      <protection locked="0"/>
    </xf>
    <xf numFmtId="2" fontId="7" fillId="0" borderId="27" xfId="6" applyNumberFormat="1" applyFont="1" applyBorder="1" applyAlignment="1" applyProtection="1">
      <alignment horizontal="center" vertical="center"/>
      <protection locked="0"/>
    </xf>
    <xf numFmtId="2" fontId="7" fillId="0" borderId="10" xfId="6" applyNumberFormat="1" applyFont="1" applyBorder="1" applyAlignment="1" applyProtection="1">
      <alignment horizontal="center" vertical="center"/>
      <protection locked="0"/>
    </xf>
    <xf numFmtId="2" fontId="12" fillId="0" borderId="13" xfId="0" applyNumberFormat="1" applyFont="1" applyFill="1" applyBorder="1" applyAlignment="1" applyProtection="1" quotePrefix="1">
      <alignment horizontal="center" vertical="center"/>
      <protection locked="0"/>
    </xf>
    <xf numFmtId="2" fontId="12" fillId="0" borderId="27" xfId="0" applyNumberFormat="1" applyFont="1" applyFill="1" applyBorder="1" applyAlignment="1" applyProtection="1" quotePrefix="1">
      <alignment horizontal="center" vertical="center"/>
      <protection locked="0"/>
    </xf>
    <xf numFmtId="2" fontId="12" fillId="0" borderId="10" xfId="0" applyNumberFormat="1" applyFont="1" applyFill="1" applyBorder="1" applyAlignment="1" applyProtection="1" quotePrefix="1">
      <alignment horizontal="center" vertical="center"/>
      <protection locked="0"/>
    </xf>
    <xf numFmtId="173" fontId="6" fillId="0" borderId="13" xfId="11" applyNumberFormat="1" applyFont="1" applyFill="1" applyBorder="1" applyAlignment="1" applyProtection="1">
      <alignment horizontal="center" vertical="center"/>
      <protection hidden="1"/>
    </xf>
    <xf numFmtId="173" fontId="6" fillId="0" borderId="27" xfId="11" applyNumberFormat="1" applyFont="1" applyFill="1" applyBorder="1" applyAlignment="1" applyProtection="1">
      <alignment horizontal="center" vertical="center"/>
      <protection hidden="1"/>
    </xf>
    <xf numFmtId="0" fontId="38" fillId="0" borderId="0" xfId="6" applyNumberFormat="1" applyFont="1" applyFill="1" applyBorder="1" applyAlignment="1" applyProtection="1">
      <alignment horizontal="center" vertical="center"/>
      <protection/>
    </xf>
    <xf numFmtId="0" fontId="3" fillId="0" borderId="0" xfId="6" applyFont="1" applyFill="1" applyBorder="1" applyAlignment="1" applyProtection="1">
      <alignment horizontal="left" vertical="center"/>
      <protection/>
    </xf>
    <xf numFmtId="0" fontId="37" fillId="0" borderId="2" xfId="6" applyFont="1" applyFill="1" applyBorder="1" applyAlignment="1" applyProtection="1">
      <alignment horizontal="center" vertical="center"/>
      <protection hidden="1"/>
    </xf>
    <xf numFmtId="0" fontId="37" fillId="0" borderId="13" xfId="6" applyFont="1" applyFill="1" applyBorder="1" applyAlignment="1" applyProtection="1">
      <alignment horizontal="center" vertical="center"/>
      <protection hidden="1"/>
    </xf>
    <xf numFmtId="0" fontId="6" fillId="0" borderId="13" xfId="6" applyFont="1" applyFill="1" applyBorder="1" applyAlignment="1" applyProtection="1">
      <alignment horizontal="center" vertical="center"/>
      <protection locked="0"/>
    </xf>
    <xf numFmtId="0" fontId="6" fillId="0" borderId="10" xfId="6" applyFont="1" applyFill="1" applyBorder="1" applyAlignment="1" applyProtection="1">
      <alignment horizontal="center" vertical="center"/>
      <protection locked="0"/>
    </xf>
    <xf numFmtId="0" fontId="3" fillId="2" borderId="13" xfId="6" applyFont="1" applyFill="1" applyBorder="1" applyAlignment="1" applyProtection="1" quotePrefix="1">
      <alignment horizontal="left" vertical="center"/>
      <protection/>
    </xf>
    <xf numFmtId="0" fontId="3" fillId="2" borderId="27" xfId="6" applyFont="1" applyFill="1" applyBorder="1" applyAlignment="1" applyProtection="1" quotePrefix="1">
      <alignment horizontal="left" vertical="center"/>
      <protection/>
    </xf>
    <xf numFmtId="0" fontId="3" fillId="2" borderId="10" xfId="6" applyFont="1" applyFill="1" applyBorder="1" applyAlignment="1" applyProtection="1" quotePrefix="1">
      <alignment horizontal="left" vertical="center"/>
      <protection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170" fontId="21" fillId="0" borderId="13" xfId="11" applyNumberFormat="1" applyFont="1" applyBorder="1" applyAlignment="1" applyProtection="1">
      <alignment horizontal="center" vertical="center"/>
      <protection locked="0"/>
    </xf>
    <xf numFmtId="170" fontId="21" fillId="0" borderId="27" xfId="11" applyNumberFormat="1" applyFont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/>
    </xf>
    <xf numFmtId="0" fontId="1" fillId="2" borderId="27" xfId="0" applyFont="1" applyFill="1" applyBorder="1" applyAlignment="1" applyProtection="1">
      <alignment horizontal="center" vertical="center" wrapText="1"/>
      <protection/>
    </xf>
    <xf numFmtId="0" fontId="1" fillId="2" borderId="10" xfId="0" applyFont="1" applyFill="1" applyBorder="1" applyAlignment="1" applyProtection="1">
      <alignment horizontal="center" vertical="center" wrapText="1"/>
      <protection/>
    </xf>
    <xf numFmtId="0" fontId="3" fillId="0" borderId="13" xfId="6" applyFont="1" applyFill="1" applyBorder="1" applyAlignment="1" applyProtection="1">
      <alignment horizontal="center" vertical="center"/>
      <protection/>
    </xf>
    <xf numFmtId="0" fontId="3" fillId="0" borderId="27" xfId="6" applyFont="1" applyFill="1" applyBorder="1" applyAlignment="1" applyProtection="1">
      <alignment horizontal="center" vertical="center"/>
      <protection/>
    </xf>
    <xf numFmtId="0" fontId="3" fillId="0" borderId="10" xfId="6" applyFont="1" applyFill="1" applyBorder="1" applyAlignment="1" applyProtection="1">
      <alignment horizontal="center" vertical="center"/>
      <protection/>
    </xf>
    <xf numFmtId="0" fontId="3" fillId="0" borderId="28" xfId="6" applyFont="1" applyFill="1" applyBorder="1" applyAlignment="1" applyProtection="1">
      <alignment horizontal="center" vertical="center"/>
      <protection/>
    </xf>
    <xf numFmtId="0" fontId="3" fillId="0" borderId="18" xfId="6" applyFont="1" applyFill="1" applyBorder="1" applyAlignment="1" applyProtection="1">
      <alignment horizontal="center" vertical="center"/>
      <protection/>
    </xf>
    <xf numFmtId="0" fontId="3" fillId="0" borderId="29" xfId="6" applyFont="1" applyFill="1" applyBorder="1" applyAlignment="1" applyProtection="1">
      <alignment horizontal="center" vertical="center"/>
      <protection/>
    </xf>
    <xf numFmtId="49" fontId="3" fillId="0" borderId="13" xfId="6" applyNumberFormat="1" applyFont="1" applyFill="1" applyBorder="1" applyAlignment="1" applyProtection="1">
      <alignment horizontal="center" vertical="center"/>
      <protection locked="0"/>
    </xf>
    <xf numFmtId="49" fontId="3" fillId="0" borderId="27" xfId="6" applyNumberFormat="1" applyFont="1" applyFill="1" applyBorder="1" applyAlignment="1" applyProtection="1">
      <alignment horizontal="center" vertical="center"/>
      <protection locked="0"/>
    </xf>
    <xf numFmtId="49" fontId="3" fillId="0" borderId="10" xfId="6" applyNumberFormat="1" applyFont="1" applyFill="1" applyBorder="1" applyAlignment="1" applyProtection="1">
      <alignment horizontal="center" vertical="center"/>
      <protection locked="0"/>
    </xf>
    <xf numFmtId="0" fontId="9" fillId="2" borderId="13" xfId="6" applyFont="1" applyFill="1" applyBorder="1" applyAlignment="1" applyProtection="1">
      <alignment horizontal="center" vertical="center"/>
      <protection/>
    </xf>
    <xf numFmtId="0" fontId="9" fillId="2" borderId="27" xfId="6" applyFont="1" applyFill="1" applyBorder="1" applyAlignment="1" applyProtection="1">
      <alignment horizontal="center" vertical="center"/>
      <protection/>
    </xf>
    <xf numFmtId="0" fontId="9" fillId="2" borderId="10" xfId="6" applyFont="1" applyFill="1" applyBorder="1" applyAlignment="1" applyProtection="1">
      <alignment horizontal="center" vertical="center"/>
      <protection/>
    </xf>
    <xf numFmtId="172" fontId="6" fillId="0" borderId="13" xfId="6" applyNumberFormat="1" applyFont="1" applyFill="1" applyBorder="1" applyAlignment="1" applyProtection="1">
      <alignment horizontal="center" vertical="center"/>
      <protection/>
    </xf>
    <xf numFmtId="172" fontId="6" fillId="0" borderId="27" xfId="6" applyNumberFormat="1" applyFont="1" applyFill="1" applyBorder="1" applyAlignment="1" applyProtection="1">
      <alignment horizontal="center" vertical="center"/>
      <protection/>
    </xf>
    <xf numFmtId="172" fontId="6" fillId="0" borderId="10" xfId="6" applyNumberFormat="1" applyFont="1" applyFill="1" applyBorder="1" applyAlignment="1" applyProtection="1">
      <alignment horizontal="center" vertical="center"/>
      <protection/>
    </xf>
    <xf numFmtId="0" fontId="13" fillId="0" borderId="0" xfId="0" applyFont="1" applyBorder="1" applyAlignment="1" applyProtection="1">
      <alignment horizontal="center" vertical="center"/>
      <protection/>
    </xf>
    <xf numFmtId="0" fontId="21" fillId="0" borderId="6" xfId="0" applyFont="1" applyBorder="1" applyAlignment="1" applyProtection="1">
      <alignment horizontal="left" vertical="center"/>
      <protection/>
    </xf>
    <xf numFmtId="171" fontId="21" fillId="8" borderId="13" xfId="11" applyNumberFormat="1" applyFont="1" applyFill="1" applyBorder="1" applyAlignment="1" applyProtection="1">
      <alignment horizontal="center" vertical="center"/>
      <protection hidden="1"/>
    </xf>
    <xf numFmtId="171" fontId="21" fillId="8" borderId="27" xfId="11" applyNumberFormat="1" applyFont="1" applyFill="1" applyBorder="1" applyAlignment="1" applyProtection="1">
      <alignment horizontal="center" vertical="center"/>
      <protection hidden="1"/>
    </xf>
    <xf numFmtId="171" fontId="21" fillId="8" borderId="10" xfId="11" applyNumberFormat="1" applyFont="1" applyFill="1" applyBorder="1" applyAlignment="1" applyProtection="1">
      <alignment horizontal="center" vertical="center"/>
      <protection hidden="1"/>
    </xf>
    <xf numFmtId="0" fontId="13" fillId="2" borderId="39" xfId="0" applyFont="1" applyFill="1" applyBorder="1" applyAlignment="1">
      <alignment horizontal="left" vertical="center"/>
    </xf>
    <xf numFmtId="0" fontId="13" fillId="2" borderId="27" xfId="0" applyFont="1" applyFill="1" applyBorder="1" applyAlignment="1">
      <alignment horizontal="left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/>
    </xf>
    <xf numFmtId="0" fontId="13" fillId="0" borderId="27" xfId="0" applyFont="1" applyBorder="1" applyAlignment="1" applyProtection="1">
      <alignment horizontal="center" vertical="center"/>
      <protection/>
    </xf>
    <xf numFmtId="0" fontId="13" fillId="0" borderId="16" xfId="0" applyFont="1" applyBorder="1" applyAlignment="1" applyProtection="1">
      <alignment horizontal="center" vertical="center"/>
      <protection/>
    </xf>
    <xf numFmtId="0" fontId="13" fillId="0" borderId="39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/>
    </xf>
    <xf numFmtId="0" fontId="0" fillId="6" borderId="43" xfId="0" applyFill="1" applyBorder="1">
      <alignment/>
    </xf>
    <xf numFmtId="0" fontId="18" fillId="6" borderId="44" xfId="0" applyFont="1" applyFill="1" applyBorder="1" applyAlignment="1">
      <alignment horizontal="center" vertical="center" wrapText="1"/>
    </xf>
    <xf numFmtId="0" fontId="18" fillId="6" borderId="45" xfId="0" applyFont="1" applyFill="1" applyBorder="1" applyAlignment="1">
      <alignment horizontal="center" vertical="center" wrapText="1"/>
    </xf>
    <xf numFmtId="0" fontId="18" fillId="6" borderId="46" xfId="0" applyFont="1" applyFill="1" applyBorder="1" applyAlignment="1">
      <alignment horizontal="center" vertical="center" wrapText="1"/>
    </xf>
  </cellXfs>
  <cellStyles count="13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Normal 3" xfId="6"/>
    <cellStyle name="Hiperlink" xfId="7" builtinId="8"/>
    <cellStyle name="Normal 4" xfId="8"/>
    <cellStyle name="Hiperlink 2" xfId="9"/>
    <cellStyle name="Normal 2" xfId="10"/>
    <cellStyle name="Vírgula" xfId="11" builtinId="3"/>
    <cellStyle name="Porcentagem" xfId="12" builtinId="5"/>
  </cellStyles>
  <dxfs count="105">
    <dxf>
      <font>
        <color theme="0"/>
      </font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39998984337"/>
        </patternFill>
      </fill>
      <border>
        <right style="thin">
          <color auto="1"/>
        </right>
      </border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0" tint="-0.1499399989843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0" tint="-0.1499399989843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0" tint="-0.1499399989843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theme="0" tint="-0.1499399989843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numFmt numFmtId="177" formatCode="0.000000"/>
    </dxf>
    <dxf>
      <fill>
        <patternFill>
          <bgColor rgb="FFFF0000"/>
        </patternFill>
      </fill>
    </dxf>
    <dxf>
      <numFmt numFmtId="177" formatCode="0.00000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theme="0" tint="-0.1499399989843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0" tint="-0.1499399989843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2" Type="http://schemas.openxmlformats.org/officeDocument/2006/relationships/calcChain" Target="calcChain.xml" /><Relationship Id="rId11" Type="http://schemas.openxmlformats.org/officeDocument/2006/relationships/customXml" Target="../customXml/item3.xml" /><Relationship Id="rId10" Type="http://schemas.openxmlformats.org/officeDocument/2006/relationships/customXml" Target="../customXml/item2.xml" /><Relationship Id="rId1" Type="http://schemas.openxmlformats.org/officeDocument/2006/relationships/theme" Target="theme/theme1.xml" /><Relationship Id="rId9" Type="http://schemas.openxmlformats.org/officeDocument/2006/relationships/customXml" Target="../customXml/item1.xml" /><Relationship Id="rId8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31751</xdr:colOff>
      <xdr:row>2</xdr:row>
      <xdr:rowOff>253999</xdr:rowOff>
    </xdr:from>
    <xdr:to>
      <xdr:col>5</xdr:col>
      <xdr:colOff>62978</xdr:colOff>
      <xdr:row>4</xdr:row>
      <xdr:rowOff>157238</xdr:rowOff>
    </xdr:to>
    <xdr:pic>
      <xdr:nvPicPr>
        <xdr:cNvPr id="4" name="Imagem 3" descr="C:\Users\U11229\Downloads\u11229\Desktop\TEMPLATE\REV 01\LOGO EQTL NOVA.png">
          <a:extLst>
            <a:ext uri="{FF2B5EF4-FFF2-40B4-BE49-F238E27FC236}">
              <a16:creationId xmlns:a16="http://schemas.microsoft.com/office/drawing/2014/main" id="{24857f2e-ba30-4cf9-9b1f-9736b7080820}"/>
            </a:ext>
          </a:extLst>
        </xdr:cNvPr>
        <xdr:cNvPicPr>
          <a:picLocks noChangeAspect="1"/>
        </xdr:cNvPicPr>
      </xdr:nvPicPr>
      <xdr:blipFill>
        <a:blip r:embed="rId1"/>
        <a:srcRect l="3527" t="29776" r="5561" b="24949"/>
        <a:stretch>
          <a:fillRect/>
        </a:stretch>
      </xdr:blipFill>
      <xdr:spPr bwMode="auto">
        <a:xfrm>
          <a:off x="247650" y="504825"/>
          <a:ext cx="1838325" cy="514350"/>
        </a:xfrm>
        <a:prstGeom prst="rect"/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</xdr:col>
      <xdr:colOff>27670</xdr:colOff>
      <xdr:row>1</xdr:row>
      <xdr:rowOff>67784</xdr:rowOff>
    </xdr:from>
    <xdr:to>
      <xdr:col>2</xdr:col>
      <xdr:colOff>1024759</xdr:colOff>
      <xdr:row>1</xdr:row>
      <xdr:rowOff>473472</xdr:rowOff>
    </xdr:to>
    <xdr:pic>
      <xdr:nvPicPr>
        <xdr:cNvPr id="2" name="Imagem 1" descr="C:\Users\U11229\Downloads\u11229\Desktop\TEMPLATE\REV 01\LOGO EQTL NOVA.png">
          <a:extLst>
            <a:ext uri="{FF2B5EF4-FFF2-40B4-BE49-F238E27FC236}">
              <a16:creationId xmlns:a16="http://schemas.microsoft.com/office/drawing/2014/main" id="{983d54d7-9f60-412e-94a5-7eddcea2bdfa}"/>
            </a:ext>
          </a:extLst>
        </xdr:cNvPr>
        <xdr:cNvPicPr>
          <a:picLocks noChangeAspect="1"/>
        </xdr:cNvPicPr>
      </xdr:nvPicPr>
      <xdr:blipFill>
        <a:blip r:embed="rId1"/>
        <a:srcRect l="3527" t="29776" r="5561" b="24949"/>
        <a:stretch>
          <a:fillRect/>
        </a:stretch>
      </xdr:blipFill>
      <xdr:spPr bwMode="auto">
        <a:xfrm>
          <a:off x="161925" y="142875"/>
          <a:ext cx="1476375" cy="409575"/>
        </a:xfrm>
        <a:prstGeom prst="rect"/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1400174</xdr:colOff>
      <xdr:row>0</xdr:row>
      <xdr:rowOff>410894</xdr:rowOff>
    </xdr:from>
    <xdr:to>
      <xdr:col>5</xdr:col>
      <xdr:colOff>209549</xdr:colOff>
      <xdr:row>2</xdr:row>
      <xdr:rowOff>106094</xdr:rowOff>
    </xdr:to>
    <xdr:sp>
      <xdr:nvSpPr>
        <xdr:cNvPr id="2" name="Seta em curva para baixo 1">
          <a:extLst>
            <a:ext uri="{FF2B5EF4-FFF2-40B4-BE49-F238E27FC236}">
              <a16:creationId xmlns:a16="http://schemas.microsoft.com/office/drawing/2014/main" id="{720ba171-da78-43bf-8963-e04d2e5205f3}"/>
            </a:ext>
          </a:extLst>
        </xdr:cNvPr>
        <xdr:cNvSpPr/>
      </xdr:nvSpPr>
      <xdr:spPr>
        <a:xfrm rot="1428186" flipH="1">
          <a:off x="4076700" y="409575"/>
          <a:ext cx="2190750" cy="733425"/>
        </a:xfrm>
        <a:prstGeom prst="curvedDownArrow">
          <a:avLst>
            <a:gd name="adj1" fmla="val 30114"/>
            <a:gd name="adj2" fmla="val 50000"/>
            <a:gd name="adj3" fmla="val 25000"/>
          </a:avLst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<Relationships xmlns="http://schemas.openxmlformats.org/package/2006/relationships"><Relationship Id="rId1" Type="http://schemas.microsoft.com/office/2011/relationships/webextension" Target="webextension1.xml" /></Relationships>
</file>

<file path=xl/webextensions/taskpanes.xml><?xml version="1.0" encoding="utf-8"?>
<wetp:taskpanes xmlns:wetp="http://schemas.microsoft.com/office/webextensions/taskpanes/2010/11" xmlns:r="http://schemas.openxmlformats.org/officeDocument/2006/relationships">
  <wetp:taskpane dockstate="right" visibility="0" width="350" row="1">
    <wetp:webextensionref r:id="rId1"/>
  </wetp:taskpane>
</wetp:taskpanes>
</file>

<file path=xl/webextensions/webextension1.xml><?xml version="1.0" encoding="utf-8"?>
<we:webextension xmlns:we="http://schemas.microsoft.com/office/webextensions/webextension/2010/11" xmlns:r="http://schemas.openxmlformats.org/officeDocument/2006/relationships" id="{BEE6A0D4-8BE5-4A30-A61B-8F1338F36460}">
  <we:reference id="wa200001816" version="1.0.0.2" store="pt-BR" storeType="OMEX"/>
  <we:alternateReferences>
    <we:reference id="WA200001816" version="1.0.0.2" store="WA200001816" storeType="OMEX"/>
  </we:alternateReferences>
  <we:properties/>
  <we:bindings/>
  <we:snapshot/>
</we:webextension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comments" Target="../comments3.xml" /><Relationship Id="rId4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4" Type="http://schemas.openxmlformats.org/officeDocument/2006/relationships/printerSettings" Target="../printerSettings/printerSettings4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69"/>
  <sheetViews>
    <sheetView showGridLines="0" workbookViewId="0" topLeftCell="A1">
      <selection pane="topLeft" activeCell="C12" sqref="C12"/>
    </sheetView>
  </sheetViews>
  <sheetFormatPr defaultColWidth="9.14428571428571" defaultRowHeight="15"/>
  <cols>
    <col min="1" max="1" width="1.71428571428571" style="26" customWidth="1"/>
    <col min="2" max="2" width="3.28571428571429" style="106" bestFit="1" customWidth="1"/>
    <col min="3" max="3" width="5" style="26" customWidth="1"/>
    <col min="4" max="4" width="20.2857142857143" style="26" customWidth="1"/>
    <col min="5" max="5" width="11.4285714285714" style="26" customWidth="1"/>
    <col min="6" max="6" width="21.8571428571429" style="26" customWidth="1"/>
    <col min="7" max="7" width="18" style="26" bestFit="1" customWidth="1"/>
    <col min="8" max="8" width="22.8571428571429" style="26" bestFit="1" customWidth="1"/>
    <col min="9" max="11" width="9.14285714285714" style="26"/>
    <col min="12" max="12" width="10.5714285714286" style="26" customWidth="1"/>
    <col min="13" max="13" width="1.71428571428571" style="26" customWidth="1"/>
    <col min="14" max="16384" width="9.14285714285714" style="26"/>
  </cols>
  <sheetData>
    <row r="1" ht="9.95" customHeight="1" thickBot="1"/>
    <row r="2" spans="2:37" ht="15.75" thickBot="1">
      <c r="B2" s="197" t="s">
        <v>300</v>
      </c>
      <c r="C2" s="198"/>
      <c r="D2" s="198"/>
      <c r="E2" s="198"/>
      <c r="F2" s="198"/>
      <c r="G2" s="198"/>
      <c r="H2" s="198"/>
      <c r="I2" s="198"/>
      <c r="J2" s="198"/>
      <c r="K2" s="198"/>
      <c r="L2" s="199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</row>
    <row r="3" spans="2:37" ht="9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10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</row>
    <row r="4" spans="2:37" ht="15">
      <c r="B4" s="111" t="s">
        <v>235</v>
      </c>
      <c r="C4" s="112" t="s">
        <v>236</v>
      </c>
      <c r="D4" s="112"/>
      <c r="E4" s="112"/>
      <c r="F4" s="112"/>
      <c r="G4" s="112"/>
      <c r="H4" s="112"/>
      <c r="I4" s="112"/>
      <c r="J4" s="112"/>
      <c r="K4" s="112"/>
      <c r="L4" s="113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</row>
    <row r="5" spans="2:37" ht="15">
      <c r="B5" s="111"/>
      <c r="C5" s="114" t="s">
        <v>237</v>
      </c>
      <c r="D5" s="112"/>
      <c r="E5" s="112"/>
      <c r="F5" s="112"/>
      <c r="G5" s="112"/>
      <c r="H5" s="112"/>
      <c r="I5" s="112"/>
      <c r="J5" s="112"/>
      <c r="K5" s="112"/>
      <c r="L5" s="113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</row>
    <row r="6" spans="2:37" ht="15">
      <c r="B6" s="111"/>
      <c r="C6" s="115" t="s">
        <v>383</v>
      </c>
      <c r="D6" s="112"/>
      <c r="E6" s="112"/>
      <c r="F6" s="112"/>
      <c r="G6" s="112"/>
      <c r="H6" s="112"/>
      <c r="I6" s="112"/>
      <c r="J6" s="112"/>
      <c r="K6" s="112"/>
      <c r="L6" s="113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</row>
    <row r="7" spans="2:37" ht="15">
      <c r="B7" s="111"/>
      <c r="C7" s="115" t="s">
        <v>375</v>
      </c>
      <c r="D7" s="112"/>
      <c r="E7" s="112"/>
      <c r="F7" s="112"/>
      <c r="G7" s="112"/>
      <c r="H7" s="112"/>
      <c r="I7" s="112"/>
      <c r="J7" s="112"/>
      <c r="K7" s="112"/>
      <c r="L7" s="113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</row>
    <row r="8" spans="2:37" ht="15">
      <c r="B8" s="111"/>
      <c r="C8" s="115" t="s">
        <v>376</v>
      </c>
      <c r="D8" s="112"/>
      <c r="E8" s="112"/>
      <c r="F8" s="112"/>
      <c r="G8" s="112"/>
      <c r="H8" s="112"/>
      <c r="I8" s="112"/>
      <c r="J8" s="112"/>
      <c r="K8" s="112"/>
      <c r="L8" s="113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</row>
    <row r="9" spans="2:37" ht="15">
      <c r="B9" s="111"/>
      <c r="C9" s="115" t="s">
        <v>373</v>
      </c>
      <c r="D9" s="112"/>
      <c r="E9" s="112"/>
      <c r="F9" s="112"/>
      <c r="G9" s="112"/>
      <c r="H9" s="112"/>
      <c r="I9" s="112"/>
      <c r="J9" s="112"/>
      <c r="K9" s="112"/>
      <c r="L9" s="113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</row>
    <row r="10" spans="2:37" ht="15">
      <c r="B10" s="111"/>
      <c r="C10" s="115" t="s">
        <v>374</v>
      </c>
      <c r="D10" s="112"/>
      <c r="E10" s="112"/>
      <c r="F10" s="112"/>
      <c r="G10" s="112"/>
      <c r="H10" s="112"/>
      <c r="I10" s="112"/>
      <c r="J10" s="112"/>
      <c r="K10" s="112"/>
      <c r="L10" s="113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</row>
    <row r="11" spans="2:37" ht="15">
      <c r="B11" s="111"/>
      <c r="C11" s="115" t="s">
        <v>384</v>
      </c>
      <c r="D11" s="112"/>
      <c r="E11" s="112"/>
      <c r="F11" s="112"/>
      <c r="G11" s="112"/>
      <c r="H11" s="112"/>
      <c r="I11" s="112"/>
      <c r="J11" s="112"/>
      <c r="K11" s="112"/>
      <c r="L11" s="113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</row>
    <row r="12" spans="2:37" ht="15">
      <c r="B12" s="111"/>
      <c r="C12" s="115" t="s">
        <v>385</v>
      </c>
      <c r="D12" s="112"/>
      <c r="E12" s="112"/>
      <c r="F12" s="112"/>
      <c r="G12" s="112"/>
      <c r="H12" s="112"/>
      <c r="I12" s="112"/>
      <c r="J12" s="112"/>
      <c r="K12" s="112"/>
      <c r="L12" s="113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</row>
    <row r="13" spans="2:37" ht="15">
      <c r="B13" s="111"/>
      <c r="C13" s="114" t="s">
        <v>240</v>
      </c>
      <c r="D13" s="112"/>
      <c r="E13" s="112"/>
      <c r="F13" s="112"/>
      <c r="G13" s="112"/>
      <c r="H13" s="112"/>
      <c r="I13" s="112"/>
      <c r="J13" s="112"/>
      <c r="K13" s="112"/>
      <c r="L13" s="113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</row>
    <row r="14" spans="2:37" ht="15">
      <c r="B14" s="111"/>
      <c r="C14" s="115" t="s">
        <v>238</v>
      </c>
      <c r="D14" s="112"/>
      <c r="E14" s="112"/>
      <c r="F14" s="112"/>
      <c r="G14" s="112"/>
      <c r="H14" s="112"/>
      <c r="I14" s="112"/>
      <c r="J14" s="112"/>
      <c r="K14" s="112"/>
      <c r="L14" s="113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</row>
    <row r="15" spans="2:37" ht="15">
      <c r="B15" s="111"/>
      <c r="C15" s="115" t="s">
        <v>239</v>
      </c>
      <c r="D15" s="112"/>
      <c r="E15" s="112"/>
      <c r="F15" s="112"/>
      <c r="G15" s="112"/>
      <c r="H15" s="112"/>
      <c r="I15" s="112"/>
      <c r="J15" s="112"/>
      <c r="K15" s="112"/>
      <c r="L15" s="113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</row>
    <row r="16" spans="2:37" ht="15">
      <c r="B16" s="111"/>
      <c r="C16" s="115" t="s">
        <v>241</v>
      </c>
      <c r="D16" s="112"/>
      <c r="E16" s="112"/>
      <c r="F16" s="112"/>
      <c r="G16" s="112"/>
      <c r="H16" s="112"/>
      <c r="I16" s="112"/>
      <c r="J16" s="112"/>
      <c r="K16" s="112"/>
      <c r="L16" s="113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</row>
    <row r="17" spans="2:37" ht="15">
      <c r="B17" s="111"/>
      <c r="C17" s="115" t="s">
        <v>242</v>
      </c>
      <c r="D17" s="112"/>
      <c r="E17" s="112"/>
      <c r="F17" s="112"/>
      <c r="G17" s="112"/>
      <c r="H17" s="112"/>
      <c r="I17" s="112"/>
      <c r="J17" s="112"/>
      <c r="K17" s="112"/>
      <c r="L17" s="113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</row>
    <row r="18" spans="2:37" ht="15">
      <c r="B18" s="111"/>
      <c r="C18" s="114" t="s">
        <v>243</v>
      </c>
      <c r="D18" s="112"/>
      <c r="E18" s="112"/>
      <c r="F18" s="112"/>
      <c r="G18" s="112"/>
      <c r="H18" s="112"/>
      <c r="I18" s="112"/>
      <c r="J18" s="112"/>
      <c r="K18" s="112"/>
      <c r="L18" s="113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</row>
    <row r="19" spans="2:37" ht="15">
      <c r="B19" s="111"/>
      <c r="C19" s="115" t="s">
        <v>244</v>
      </c>
      <c r="D19" s="112"/>
      <c r="E19" s="112"/>
      <c r="F19" s="112"/>
      <c r="G19" s="112"/>
      <c r="H19" s="112"/>
      <c r="I19" s="112"/>
      <c r="J19" s="112"/>
      <c r="K19" s="112"/>
      <c r="L19" s="113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</row>
    <row r="20" spans="2:37" ht="15">
      <c r="B20" s="111"/>
      <c r="C20" s="114" t="s">
        <v>245</v>
      </c>
      <c r="D20" s="112"/>
      <c r="E20" s="112"/>
      <c r="F20" s="112"/>
      <c r="G20" s="112"/>
      <c r="H20" s="112"/>
      <c r="I20" s="112"/>
      <c r="J20" s="112"/>
      <c r="K20" s="112"/>
      <c r="L20" s="113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</row>
    <row r="21" spans="2:37" ht="15">
      <c r="B21" s="111"/>
      <c r="C21" s="115" t="s">
        <v>246</v>
      </c>
      <c r="D21" s="112"/>
      <c r="E21" s="112"/>
      <c r="F21" s="112"/>
      <c r="G21" s="112"/>
      <c r="H21" s="112"/>
      <c r="I21" s="112"/>
      <c r="J21" s="112"/>
      <c r="K21" s="112"/>
      <c r="L21" s="113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</row>
    <row r="22" spans="2:37" ht="15">
      <c r="B22" s="111" t="s">
        <v>247</v>
      </c>
      <c r="C22" s="112" t="s">
        <v>248</v>
      </c>
      <c r="D22" s="112"/>
      <c r="E22" s="112"/>
      <c r="F22" s="112"/>
      <c r="G22" s="112"/>
      <c r="H22" s="112"/>
      <c r="I22" s="112"/>
      <c r="J22" s="112"/>
      <c r="K22" s="112"/>
      <c r="L22" s="113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</row>
    <row r="23" spans="2:37" ht="15">
      <c r="B23" s="111"/>
      <c r="C23" s="112" t="s">
        <v>249</v>
      </c>
      <c r="D23" s="112"/>
      <c r="E23" s="112"/>
      <c r="F23" s="112"/>
      <c r="G23" s="112"/>
      <c r="H23" s="112"/>
      <c r="I23" s="112"/>
      <c r="J23" s="112"/>
      <c r="K23" s="112"/>
      <c r="L23" s="113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</row>
    <row r="24" spans="2:37" ht="15">
      <c r="B24" s="111"/>
      <c r="C24" s="112" t="s">
        <v>256</v>
      </c>
      <c r="D24" s="112"/>
      <c r="E24" s="112"/>
      <c r="F24" s="112"/>
      <c r="G24" s="112"/>
      <c r="H24" s="112"/>
      <c r="I24" s="112"/>
      <c r="J24" s="112"/>
      <c r="K24" s="112"/>
      <c r="L24" s="113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</row>
    <row r="25" spans="2:37" ht="15">
      <c r="B25" s="111"/>
      <c r="C25" s="115" t="s">
        <v>377</v>
      </c>
      <c r="D25" s="112"/>
      <c r="E25" s="112"/>
      <c r="F25" s="112"/>
      <c r="G25" s="112"/>
      <c r="H25" s="112"/>
      <c r="I25" s="112"/>
      <c r="J25" s="112"/>
      <c r="K25" s="112"/>
      <c r="L25" s="113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</row>
    <row r="26" spans="2:37" ht="15">
      <c r="B26" s="111"/>
      <c r="C26" s="115" t="s">
        <v>378</v>
      </c>
      <c r="D26" s="112"/>
      <c r="E26" s="112"/>
      <c r="F26" s="112"/>
      <c r="G26" s="112"/>
      <c r="H26" s="112"/>
      <c r="I26" s="112"/>
      <c r="J26" s="112"/>
      <c r="K26" s="112"/>
      <c r="L26" s="113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</row>
    <row r="27" spans="2:37" ht="15">
      <c r="B27" s="111"/>
      <c r="C27" s="115" t="s">
        <v>379</v>
      </c>
      <c r="D27" s="112"/>
      <c r="E27" s="112"/>
      <c r="F27" s="112"/>
      <c r="G27" s="112"/>
      <c r="H27" s="112"/>
      <c r="I27" s="112"/>
      <c r="J27" s="112"/>
      <c r="K27" s="112"/>
      <c r="L27" s="113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</row>
    <row r="28" spans="2:37" ht="15">
      <c r="B28" s="111"/>
      <c r="C28" s="112" t="s">
        <v>257</v>
      </c>
      <c r="D28" s="112"/>
      <c r="E28" s="112"/>
      <c r="F28" s="112"/>
      <c r="G28" s="112"/>
      <c r="H28" s="112"/>
      <c r="I28" s="112"/>
      <c r="J28" s="112"/>
      <c r="K28" s="112"/>
      <c r="L28" s="113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</row>
    <row r="29" spans="2:37" ht="15">
      <c r="B29" s="111"/>
      <c r="C29" s="112" t="s">
        <v>258</v>
      </c>
      <c r="D29" s="112"/>
      <c r="E29" s="112"/>
      <c r="F29" s="112"/>
      <c r="G29" s="112"/>
      <c r="H29" s="112"/>
      <c r="I29" s="112"/>
      <c r="J29" s="112"/>
      <c r="K29" s="112"/>
      <c r="L29" s="113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</row>
    <row r="30" spans="2:37" ht="15">
      <c r="B30" s="111"/>
      <c r="C30" s="112" t="s">
        <v>359</v>
      </c>
      <c r="D30" s="112"/>
      <c r="E30" s="112"/>
      <c r="F30" s="112"/>
      <c r="G30" s="112"/>
      <c r="H30" s="112"/>
      <c r="I30" s="112"/>
      <c r="J30" s="112"/>
      <c r="K30" s="112"/>
      <c r="L30" s="113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</row>
    <row r="31" spans="2:37" ht="15">
      <c r="B31" s="111"/>
      <c r="C31" s="115" t="s">
        <v>250</v>
      </c>
      <c r="D31" s="112"/>
      <c r="E31" s="112"/>
      <c r="F31" s="112"/>
      <c r="G31" s="112"/>
      <c r="H31" s="112"/>
      <c r="I31" s="112"/>
      <c r="J31" s="112"/>
      <c r="K31" s="112"/>
      <c r="L31" s="113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</row>
    <row r="32" spans="2:37" ht="15">
      <c r="B32" s="111"/>
      <c r="C32" s="115" t="s">
        <v>361</v>
      </c>
      <c r="D32" s="112"/>
      <c r="E32" s="112"/>
      <c r="F32" s="112"/>
      <c r="G32" s="112"/>
      <c r="H32" s="112"/>
      <c r="I32" s="112"/>
      <c r="J32" s="112"/>
      <c r="K32" s="112"/>
      <c r="L32" s="113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</row>
    <row r="33" spans="2:37" ht="15">
      <c r="B33" s="111"/>
      <c r="C33" s="115" t="s">
        <v>362</v>
      </c>
      <c r="D33" s="112"/>
      <c r="E33" s="112"/>
      <c r="F33" s="112"/>
      <c r="G33" s="112"/>
      <c r="H33" s="112"/>
      <c r="I33" s="112"/>
      <c r="J33" s="112"/>
      <c r="K33" s="112"/>
      <c r="L33" s="113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</row>
    <row r="34" spans="2:37" ht="15">
      <c r="B34" s="111"/>
      <c r="C34" s="115" t="s">
        <v>363</v>
      </c>
      <c r="D34" s="112"/>
      <c r="E34" s="112"/>
      <c r="F34" s="112"/>
      <c r="G34" s="112"/>
      <c r="H34" s="112"/>
      <c r="I34" s="112"/>
      <c r="J34" s="112"/>
      <c r="K34" s="112"/>
      <c r="L34" s="113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</row>
    <row r="35" spans="2:37" ht="15">
      <c r="B35" s="111"/>
      <c r="C35" s="115" t="s">
        <v>251</v>
      </c>
      <c r="D35" s="112"/>
      <c r="E35" s="112"/>
      <c r="F35" s="112"/>
      <c r="G35" s="112"/>
      <c r="H35" s="112"/>
      <c r="I35" s="112"/>
      <c r="J35" s="112"/>
      <c r="K35" s="112"/>
      <c r="L35" s="113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</row>
    <row r="36" spans="2:37" ht="15">
      <c r="B36" s="111"/>
      <c r="C36" s="115" t="s">
        <v>252</v>
      </c>
      <c r="D36" s="112"/>
      <c r="E36" s="112"/>
      <c r="F36" s="112"/>
      <c r="G36" s="112"/>
      <c r="H36" s="112"/>
      <c r="I36" s="112"/>
      <c r="J36" s="112"/>
      <c r="K36" s="112"/>
      <c r="L36" s="113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</row>
    <row r="37" spans="2:37" ht="15">
      <c r="B37" s="111" t="s">
        <v>253</v>
      </c>
      <c r="C37" s="112" t="s">
        <v>254</v>
      </c>
      <c r="D37" s="112"/>
      <c r="E37" s="112"/>
      <c r="F37" s="112"/>
      <c r="G37" s="112"/>
      <c r="H37" s="112"/>
      <c r="I37" s="112"/>
      <c r="J37" s="112"/>
      <c r="K37" s="112"/>
      <c r="L37" s="113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</row>
    <row r="38" spans="2:37" ht="15">
      <c r="B38" s="111" t="s">
        <v>259</v>
      </c>
      <c r="C38" s="112" t="s">
        <v>260</v>
      </c>
      <c r="D38" s="112"/>
      <c r="E38" s="112"/>
      <c r="F38" s="112"/>
      <c r="G38" s="112"/>
      <c r="H38" s="112"/>
      <c r="I38" s="112"/>
      <c r="J38" s="112"/>
      <c r="K38" s="112"/>
      <c r="L38" s="113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</row>
    <row r="39" spans="2:37" ht="15">
      <c r="B39" s="111"/>
      <c r="C39" s="115"/>
      <c r="D39" s="112"/>
      <c r="E39" s="112"/>
      <c r="F39" s="112"/>
      <c r="G39" s="112"/>
      <c r="H39" s="112"/>
      <c r="I39" s="112"/>
      <c r="J39" s="112"/>
      <c r="K39" s="112"/>
      <c r="L39" s="113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</row>
    <row r="40" spans="2:37" ht="15.75" thickBot="1">
      <c r="B40" s="116" t="s">
        <v>255</v>
      </c>
      <c r="C40" s="117"/>
      <c r="D40" s="118"/>
      <c r="E40" s="118"/>
      <c r="F40" s="118"/>
      <c r="G40" s="118"/>
      <c r="H40" s="118"/>
      <c r="I40" s="118"/>
      <c r="J40" s="118"/>
      <c r="K40" s="118"/>
      <c r="L40" s="119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</row>
    <row r="41" spans="2:37" ht="9.95" customHeight="1">
      <c r="B41" s="120"/>
      <c r="C41" s="57"/>
      <c r="D41" s="57"/>
      <c r="E41" s="57"/>
      <c r="F41" s="57"/>
      <c r="G41" s="57"/>
      <c r="H41" s="57"/>
      <c r="I41" s="57"/>
      <c r="J41" s="57"/>
      <c r="K41" s="5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</row>
    <row r="42" spans="2:37" ht="15">
      <c r="B42" s="120"/>
      <c r="C42" s="57"/>
      <c r="D42" s="57"/>
      <c r="E42" s="57"/>
      <c r="F42" s="57"/>
      <c r="G42" s="57"/>
      <c r="H42" s="57"/>
      <c r="I42" s="57"/>
      <c r="J42" s="57"/>
      <c r="K42" s="5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</row>
    <row r="43" spans="2:37" ht="15">
      <c r="B43" s="120"/>
      <c r="C43" s="57"/>
      <c r="D43" s="57"/>
      <c r="E43" s="57"/>
      <c r="F43" s="57"/>
      <c r="G43" s="57"/>
      <c r="H43" s="57"/>
      <c r="I43" s="57"/>
      <c r="J43" s="57"/>
      <c r="K43" s="5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</row>
    <row r="44" spans="2:37" ht="15">
      <c r="B44" s="120"/>
      <c r="C44" s="57"/>
      <c r="D44" s="57"/>
      <c r="E44" s="57"/>
      <c r="F44" s="57"/>
      <c r="G44" s="57"/>
      <c r="H44" s="57"/>
      <c r="I44" s="57"/>
      <c r="J44" s="57"/>
      <c r="K44" s="5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</row>
    <row r="45" spans="2:37" ht="15">
      <c r="B45" s="120"/>
      <c r="C45" s="57"/>
      <c r="D45" s="57"/>
      <c r="E45" s="57"/>
      <c r="F45" s="57"/>
      <c r="G45" s="57"/>
      <c r="H45" s="57"/>
      <c r="I45" s="57"/>
      <c r="J45" s="57"/>
      <c r="K45" s="5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</row>
    <row r="46" spans="2:37" ht="15">
      <c r="B46" s="120"/>
      <c r="C46" s="57"/>
      <c r="D46" s="57"/>
      <c r="E46" s="57"/>
      <c r="F46" s="57"/>
      <c r="G46" s="57"/>
      <c r="H46" s="57"/>
      <c r="I46" s="57"/>
      <c r="J46" s="57"/>
      <c r="K46" s="5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</row>
    <row r="47" spans="2:37" ht="15">
      <c r="B47" s="120"/>
      <c r="C47" s="57"/>
      <c r="D47" s="57"/>
      <c r="E47" s="57"/>
      <c r="F47" s="57"/>
      <c r="G47" s="57"/>
      <c r="H47" s="57"/>
      <c r="I47" s="57"/>
      <c r="J47" s="57"/>
      <c r="K47" s="5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</row>
    <row r="48" spans="2:37" ht="15">
      <c r="B48" s="120"/>
      <c r="C48" s="57"/>
      <c r="D48" s="57"/>
      <c r="E48" s="57"/>
      <c r="F48" s="57"/>
      <c r="G48" s="57"/>
      <c r="H48" s="57"/>
      <c r="I48" s="57"/>
      <c r="J48" s="57"/>
      <c r="K48" s="5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</row>
    <row r="49" spans="2:37" ht="15">
      <c r="B49" s="120"/>
      <c r="C49" s="57"/>
      <c r="D49" s="57"/>
      <c r="E49" s="57"/>
      <c r="F49" s="57"/>
      <c r="G49" s="57"/>
      <c r="H49" s="57"/>
      <c r="I49" s="57"/>
      <c r="J49" s="57"/>
      <c r="K49" s="5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</row>
    <row r="50" spans="2:37" ht="15">
      <c r="B50" s="120"/>
      <c r="C50" s="57"/>
      <c r="D50" s="57"/>
      <c r="E50" s="57"/>
      <c r="F50" s="57"/>
      <c r="G50" s="57"/>
      <c r="H50" s="57"/>
      <c r="I50" s="57"/>
      <c r="J50" s="57"/>
      <c r="K50" s="5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</row>
    <row r="51" spans="2:37" ht="15">
      <c r="B51" s="120"/>
      <c r="C51" s="57"/>
      <c r="D51" s="57"/>
      <c r="E51" s="57"/>
      <c r="F51" s="57"/>
      <c r="G51" s="57"/>
      <c r="H51" s="57"/>
      <c r="I51" s="57"/>
      <c r="J51" s="57"/>
      <c r="K51" s="5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</row>
    <row r="52" spans="2:37" ht="15">
      <c r="B52" s="120"/>
      <c r="C52" s="57"/>
      <c r="D52" s="57"/>
      <c r="E52" s="57"/>
      <c r="F52" s="57"/>
      <c r="G52" s="57"/>
      <c r="H52" s="57"/>
      <c r="I52" s="57"/>
      <c r="J52" s="57"/>
      <c r="K52" s="5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</row>
    <row r="53" spans="2:37" ht="15">
      <c r="B53" s="120"/>
      <c r="C53" s="57"/>
      <c r="D53" s="57"/>
      <c r="E53" s="57"/>
      <c r="F53" s="57"/>
      <c r="G53" s="57"/>
      <c r="H53" s="57"/>
      <c r="I53" s="57"/>
      <c r="J53" s="57"/>
      <c r="K53" s="5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</row>
    <row r="54" spans="2:37" ht="15">
      <c r="B54" s="120"/>
      <c r="C54" s="57"/>
      <c r="D54" s="57"/>
      <c r="E54" s="57"/>
      <c r="F54" s="57"/>
      <c r="G54" s="57"/>
      <c r="H54" s="57"/>
      <c r="I54" s="57"/>
      <c r="J54" s="57"/>
      <c r="K54" s="5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</row>
    <row r="55" spans="2:37" ht="15">
      <c r="B55" s="120"/>
      <c r="C55" s="57"/>
      <c r="D55" s="57"/>
      <c r="E55" s="57"/>
      <c r="F55" s="57"/>
      <c r="G55" s="57"/>
      <c r="H55" s="57"/>
      <c r="I55" s="57"/>
      <c r="J55" s="57"/>
      <c r="K55" s="5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</row>
    <row r="56" spans="2:37" ht="15">
      <c r="B56" s="120"/>
      <c r="C56" s="57"/>
      <c r="D56" s="57"/>
      <c r="E56" s="57"/>
      <c r="F56" s="57"/>
      <c r="G56" s="57"/>
      <c r="H56" s="57"/>
      <c r="I56" s="57"/>
      <c r="J56" s="57"/>
      <c r="K56" s="5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</row>
    <row r="57" spans="2:37" ht="15">
      <c r="B57" s="120"/>
      <c r="C57" s="57"/>
      <c r="D57" s="57"/>
      <c r="E57" s="57"/>
      <c r="F57" s="57"/>
      <c r="G57" s="57"/>
      <c r="H57" s="57"/>
      <c r="I57" s="57"/>
      <c r="J57" s="57"/>
      <c r="K57" s="5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</row>
    <row r="58" spans="2:37" ht="15">
      <c r="B58" s="120"/>
      <c r="C58" s="57"/>
      <c r="D58" s="57"/>
      <c r="E58" s="57"/>
      <c r="F58" s="57"/>
      <c r="G58" s="57"/>
      <c r="H58" s="57"/>
      <c r="I58" s="57"/>
      <c r="J58" s="57"/>
      <c r="K58" s="5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</row>
    <row r="59" spans="2:37" ht="15">
      <c r="B59" s="120"/>
      <c r="C59" s="57"/>
      <c r="D59" s="57"/>
      <c r="E59" s="57"/>
      <c r="F59" s="57"/>
      <c r="G59" s="57"/>
      <c r="H59" s="57"/>
      <c r="I59" s="57"/>
      <c r="J59" s="57"/>
      <c r="K59" s="5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</row>
    <row r="60" spans="2:37" ht="15">
      <c r="B60" s="120"/>
      <c r="C60" s="57"/>
      <c r="D60" s="57"/>
      <c r="E60" s="57"/>
      <c r="F60" s="57"/>
      <c r="G60" s="57"/>
      <c r="H60" s="57"/>
      <c r="I60" s="57"/>
      <c r="J60" s="57"/>
      <c r="K60" s="5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</row>
    <row r="61" spans="2:37" ht="15">
      <c r="B61" s="120"/>
      <c r="C61" s="57"/>
      <c r="D61" s="57"/>
      <c r="E61" s="57"/>
      <c r="F61" s="57"/>
      <c r="G61" s="57"/>
      <c r="H61" s="57"/>
      <c r="I61" s="57"/>
      <c r="J61" s="57"/>
      <c r="K61" s="5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</row>
    <row r="62" spans="2:37" ht="15">
      <c r="B62" s="120"/>
      <c r="C62" s="57"/>
      <c r="D62" s="57"/>
      <c r="E62" s="57"/>
      <c r="F62" s="57"/>
      <c r="G62" s="57"/>
      <c r="H62" s="57"/>
      <c r="I62" s="57"/>
      <c r="J62" s="57"/>
      <c r="K62" s="5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</row>
    <row r="63" spans="2:37" ht="15">
      <c r="B63" s="120"/>
      <c r="C63" s="57"/>
      <c r="D63" s="57"/>
      <c r="E63" s="57"/>
      <c r="F63" s="57"/>
      <c r="G63" s="57"/>
      <c r="H63" s="57"/>
      <c r="I63" s="57"/>
      <c r="J63" s="57"/>
      <c r="K63" s="5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</row>
    <row r="64" spans="2:37" ht="15">
      <c r="B64" s="120"/>
      <c r="C64" s="57"/>
      <c r="D64" s="57"/>
      <c r="E64" s="57"/>
      <c r="F64" s="57"/>
      <c r="G64" s="57"/>
      <c r="H64" s="57"/>
      <c r="I64" s="57"/>
      <c r="J64" s="57"/>
      <c r="K64" s="5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</row>
    <row r="65" spans="2:37" ht="15">
      <c r="B65" s="120"/>
      <c r="C65" s="57"/>
      <c r="D65" s="57"/>
      <c r="E65" s="57"/>
      <c r="F65" s="57"/>
      <c r="G65" s="57"/>
      <c r="H65" s="57"/>
      <c r="I65" s="57"/>
      <c r="J65" s="57"/>
      <c r="K65" s="5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</row>
    <row r="66" spans="2:37" ht="15">
      <c r="B66" s="120"/>
      <c r="C66" s="57"/>
      <c r="D66" s="57"/>
      <c r="E66" s="57"/>
      <c r="F66" s="57"/>
      <c r="G66" s="57"/>
      <c r="H66" s="57"/>
      <c r="I66" s="57"/>
      <c r="J66" s="57"/>
      <c r="K66" s="5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</row>
    <row r="67" spans="2:37" ht="15">
      <c r="B67" s="120"/>
      <c r="C67" s="57"/>
      <c r="D67" s="57"/>
      <c r="E67" s="57"/>
      <c r="F67" s="57"/>
      <c r="G67" s="57"/>
      <c r="H67" s="57"/>
      <c r="I67" s="57"/>
      <c r="J67" s="57"/>
      <c r="K67" s="5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</row>
    <row r="68" spans="2:37" ht="15">
      <c r="B68" s="120"/>
      <c r="C68" s="57"/>
      <c r="D68" s="57"/>
      <c r="E68" s="57"/>
      <c r="F68" s="57"/>
      <c r="G68" s="57"/>
      <c r="H68" s="57"/>
      <c r="I68" s="57"/>
      <c r="J68" s="57"/>
      <c r="K68" s="5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</row>
    <row r="69" spans="2:37" ht="15">
      <c r="B69" s="120"/>
      <c r="C69" s="57"/>
      <c r="D69" s="57"/>
      <c r="E69" s="57"/>
      <c r="F69" s="57"/>
      <c r="G69" s="57"/>
      <c r="H69" s="57"/>
      <c r="I69" s="57"/>
      <c r="J69" s="57"/>
      <c r="K69" s="5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</row>
    <row r="70" spans="2:37" ht="15">
      <c r="B70" s="120"/>
      <c r="C70" s="57"/>
      <c r="D70" s="57"/>
      <c r="E70" s="57"/>
      <c r="F70" s="57"/>
      <c r="G70" s="57"/>
      <c r="H70" s="57"/>
      <c r="I70" s="57"/>
      <c r="J70" s="57"/>
      <c r="K70" s="5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</row>
    <row r="71" spans="2:37" ht="15">
      <c r="B71" s="120"/>
      <c r="C71" s="57"/>
      <c r="D71" s="57"/>
      <c r="E71" s="57"/>
      <c r="F71" s="57"/>
      <c r="G71" s="57"/>
      <c r="H71" s="57"/>
      <c r="I71" s="57"/>
      <c r="J71" s="57"/>
      <c r="K71" s="5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</row>
    <row r="72" spans="2:37" ht="15">
      <c r="B72" s="120"/>
      <c r="C72" s="57"/>
      <c r="D72" s="57"/>
      <c r="E72" s="57"/>
      <c r="F72" s="57"/>
      <c r="G72" s="57"/>
      <c r="H72" s="57"/>
      <c r="I72" s="57"/>
      <c r="J72" s="57"/>
      <c r="K72" s="5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</row>
    <row r="73" spans="2:37" ht="15">
      <c r="B73" s="120"/>
      <c r="C73" s="57"/>
      <c r="D73" s="57"/>
      <c r="E73" s="57"/>
      <c r="F73" s="57"/>
      <c r="G73" s="57"/>
      <c r="H73" s="57"/>
      <c r="I73" s="57"/>
      <c r="J73" s="57"/>
      <c r="K73" s="5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</row>
    <row r="74" spans="2:37" ht="15">
      <c r="B74" s="120"/>
      <c r="C74" s="57"/>
      <c r="D74" s="57"/>
      <c r="E74" s="57"/>
      <c r="F74" s="57"/>
      <c r="G74" s="57"/>
      <c r="H74" s="57"/>
      <c r="I74" s="57"/>
      <c r="J74" s="57"/>
      <c r="K74" s="5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</row>
    <row r="75" spans="2:37" ht="15">
      <c r="B75" s="120"/>
      <c r="C75" s="57"/>
      <c r="D75" s="57"/>
      <c r="E75" s="57"/>
      <c r="F75" s="57"/>
      <c r="G75" s="57"/>
      <c r="H75" s="57"/>
      <c r="I75" s="57"/>
      <c r="J75" s="57"/>
      <c r="K75" s="5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</row>
    <row r="76" spans="2:37" ht="15">
      <c r="B76" s="120"/>
      <c r="C76" s="57"/>
      <c r="D76" s="57"/>
      <c r="E76" s="57"/>
      <c r="F76" s="57"/>
      <c r="G76" s="57"/>
      <c r="H76" s="57"/>
      <c r="I76" s="57"/>
      <c r="J76" s="57"/>
      <c r="K76" s="5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</row>
    <row r="77" spans="2:37" ht="15">
      <c r="B77" s="120"/>
      <c r="C77" s="57"/>
      <c r="D77" s="57"/>
      <c r="E77" s="57"/>
      <c r="F77" s="57"/>
      <c r="G77" s="57"/>
      <c r="H77" s="57"/>
      <c r="I77" s="57"/>
      <c r="J77" s="57"/>
      <c r="K77" s="5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</row>
    <row r="78" spans="2:37" ht="15">
      <c r="B78" s="120"/>
      <c r="C78" s="57"/>
      <c r="D78" s="57"/>
      <c r="E78" s="57"/>
      <c r="F78" s="57"/>
      <c r="G78" s="57"/>
      <c r="H78" s="57"/>
      <c r="I78" s="57"/>
      <c r="J78" s="57"/>
      <c r="K78" s="5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</row>
    <row r="79" spans="2:37" ht="15">
      <c r="B79" s="120"/>
      <c r="C79" s="57"/>
      <c r="D79" s="57"/>
      <c r="E79" s="57"/>
      <c r="F79" s="57"/>
      <c r="G79" s="57"/>
      <c r="H79" s="57"/>
      <c r="I79" s="57"/>
      <c r="J79" s="57"/>
      <c r="K79" s="5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</row>
    <row r="80" spans="2:37" ht="15">
      <c r="B80" s="120"/>
      <c r="C80" s="57"/>
      <c r="D80" s="57"/>
      <c r="E80" s="57"/>
      <c r="F80" s="57"/>
      <c r="G80" s="57"/>
      <c r="H80" s="57"/>
      <c r="I80" s="57"/>
      <c r="J80" s="57"/>
      <c r="K80" s="5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</row>
    <row r="81" spans="2:37" ht="15">
      <c r="B81" s="120"/>
      <c r="C81" s="57"/>
      <c r="D81" s="57"/>
      <c r="E81" s="57"/>
      <c r="F81" s="57"/>
      <c r="G81" s="57"/>
      <c r="H81" s="57"/>
      <c r="I81" s="57"/>
      <c r="J81" s="57"/>
      <c r="K81" s="5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</row>
    <row r="82" spans="2:37" ht="15">
      <c r="B82" s="120"/>
      <c r="C82" s="57"/>
      <c r="D82" s="57"/>
      <c r="E82" s="57"/>
      <c r="F82" s="57"/>
      <c r="G82" s="57"/>
      <c r="H82" s="57"/>
      <c r="I82" s="57"/>
      <c r="J82" s="57"/>
      <c r="K82" s="5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</row>
    <row r="83" spans="2:37" ht="15">
      <c r="B83" s="120"/>
      <c r="C83" s="57"/>
      <c r="D83" s="57"/>
      <c r="E83" s="57"/>
      <c r="F83" s="57"/>
      <c r="G83" s="57"/>
      <c r="H83" s="57"/>
      <c r="I83" s="57"/>
      <c r="J83" s="57"/>
      <c r="K83" s="5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</row>
    <row r="84" spans="2:37" ht="15">
      <c r="B84" s="120"/>
      <c r="C84" s="57"/>
      <c r="D84" s="57"/>
      <c r="E84" s="57"/>
      <c r="F84" s="57"/>
      <c r="G84" s="57"/>
      <c r="H84" s="57"/>
      <c r="I84" s="57"/>
      <c r="J84" s="57"/>
      <c r="K84" s="5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</row>
    <row r="85" spans="2:37" ht="15">
      <c r="B85" s="120"/>
      <c r="C85" s="57"/>
      <c r="D85" s="57"/>
      <c r="E85" s="57"/>
      <c r="F85" s="57"/>
      <c r="G85" s="57"/>
      <c r="H85" s="57"/>
      <c r="I85" s="57"/>
      <c r="J85" s="57"/>
      <c r="K85" s="5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</row>
    <row r="86" spans="2:37" ht="15">
      <c r="B86" s="120"/>
      <c r="C86" s="57"/>
      <c r="D86" s="57"/>
      <c r="E86" s="57"/>
      <c r="F86" s="57"/>
      <c r="G86" s="57"/>
      <c r="H86" s="57"/>
      <c r="I86" s="57"/>
      <c r="J86" s="57"/>
      <c r="K86" s="5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</row>
    <row r="87" spans="2:37" ht="15">
      <c r="B87" s="120"/>
      <c r="C87" s="57"/>
      <c r="D87" s="57"/>
      <c r="E87" s="57"/>
      <c r="F87" s="57"/>
      <c r="G87" s="57"/>
      <c r="H87" s="57"/>
      <c r="I87" s="57"/>
      <c r="J87" s="57"/>
      <c r="K87" s="5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</row>
    <row r="88" spans="2:37" ht="15">
      <c r="B88" s="120"/>
      <c r="C88" s="57"/>
      <c r="D88" s="57"/>
      <c r="E88" s="57"/>
      <c r="F88" s="57"/>
      <c r="G88" s="57"/>
      <c r="H88" s="57"/>
      <c r="I88" s="57"/>
      <c r="J88" s="57"/>
      <c r="K88" s="5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</row>
    <row r="89" spans="2:37" ht="15">
      <c r="B89" s="120"/>
      <c r="C89" s="57"/>
      <c r="D89" s="57"/>
      <c r="E89" s="57"/>
      <c r="F89" s="57"/>
      <c r="G89" s="57"/>
      <c r="H89" s="57"/>
      <c r="I89" s="57"/>
      <c r="J89" s="57"/>
      <c r="K89" s="5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</row>
    <row r="90" spans="2:37" ht="15">
      <c r="B90" s="120"/>
      <c r="C90" s="57"/>
      <c r="D90" s="57"/>
      <c r="E90" s="57"/>
      <c r="F90" s="57"/>
      <c r="G90" s="57"/>
      <c r="H90" s="57"/>
      <c r="I90" s="57"/>
      <c r="J90" s="57"/>
      <c r="K90" s="5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</row>
    <row r="91" spans="2:37" ht="15">
      <c r="B91" s="120"/>
      <c r="C91" s="57"/>
      <c r="D91" s="57"/>
      <c r="E91" s="57"/>
      <c r="F91" s="57"/>
      <c r="G91" s="57"/>
      <c r="H91" s="57"/>
      <c r="I91" s="57"/>
      <c r="J91" s="57"/>
      <c r="K91" s="5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</row>
    <row r="92" spans="2:37" ht="15">
      <c r="B92" s="120"/>
      <c r="C92" s="57"/>
      <c r="D92" s="57"/>
      <c r="E92" s="57"/>
      <c r="F92" s="57"/>
      <c r="G92" s="57"/>
      <c r="H92" s="57"/>
      <c r="I92" s="57"/>
      <c r="J92" s="57"/>
      <c r="K92" s="5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</row>
    <row r="93" spans="2:37" ht="15">
      <c r="B93" s="120"/>
      <c r="C93" s="57"/>
      <c r="D93" s="57"/>
      <c r="E93" s="57"/>
      <c r="F93" s="57"/>
      <c r="G93" s="57"/>
      <c r="H93" s="57"/>
      <c r="I93" s="57"/>
      <c r="J93" s="57"/>
      <c r="K93" s="5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</row>
    <row r="94" spans="2:37" ht="15">
      <c r="B94" s="120"/>
      <c r="C94" s="57"/>
      <c r="D94" s="57"/>
      <c r="E94" s="57"/>
      <c r="F94" s="57"/>
      <c r="G94" s="57"/>
      <c r="H94" s="57"/>
      <c r="I94" s="57"/>
      <c r="J94" s="57"/>
      <c r="K94" s="5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</row>
    <row r="95" spans="2:37" ht="15">
      <c r="B95" s="120"/>
      <c r="C95" s="57"/>
      <c r="D95" s="57"/>
      <c r="E95" s="57"/>
      <c r="F95" s="57"/>
      <c r="G95" s="57"/>
      <c r="H95" s="57"/>
      <c r="I95" s="57"/>
      <c r="J95" s="57"/>
      <c r="K95" s="5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</row>
    <row r="96" spans="2:37" ht="15">
      <c r="B96" s="120"/>
      <c r="C96" s="57"/>
      <c r="D96" s="57"/>
      <c r="E96" s="57"/>
      <c r="F96" s="57"/>
      <c r="G96" s="57"/>
      <c r="H96" s="57"/>
      <c r="I96" s="57"/>
      <c r="J96" s="57"/>
      <c r="K96" s="5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</row>
    <row r="97" spans="2:37" ht="15">
      <c r="B97" s="120"/>
      <c r="C97" s="57"/>
      <c r="D97" s="57"/>
      <c r="E97" s="57"/>
      <c r="F97" s="57"/>
      <c r="G97" s="57"/>
      <c r="H97" s="57"/>
      <c r="I97" s="57"/>
      <c r="J97" s="57"/>
      <c r="K97" s="5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</row>
    <row r="98" spans="2:37" ht="15">
      <c r="B98" s="120"/>
      <c r="C98" s="57"/>
      <c r="D98" s="57"/>
      <c r="E98" s="57"/>
      <c r="F98" s="57"/>
      <c r="G98" s="57"/>
      <c r="H98" s="57"/>
      <c r="I98" s="57"/>
      <c r="J98" s="57"/>
      <c r="K98" s="5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</row>
    <row r="99" spans="2:37" ht="15">
      <c r="B99" s="120"/>
      <c r="C99" s="57"/>
      <c r="D99" s="57"/>
      <c r="E99" s="57"/>
      <c r="F99" s="57"/>
      <c r="G99" s="57"/>
      <c r="H99" s="57"/>
      <c r="I99" s="57"/>
      <c r="J99" s="57"/>
      <c r="K99" s="5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</row>
    <row r="100" spans="2:37" ht="15">
      <c r="B100" s="120"/>
      <c r="C100" s="57"/>
      <c r="D100" s="57"/>
      <c r="E100" s="57"/>
      <c r="F100" s="57"/>
      <c r="G100" s="57"/>
      <c r="H100" s="57"/>
      <c r="I100" s="57"/>
      <c r="J100" s="57"/>
      <c r="K100" s="5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</row>
    <row r="101" spans="2:37" ht="15">
      <c r="B101" s="120"/>
      <c r="C101" s="57"/>
      <c r="D101" s="57"/>
      <c r="E101" s="57"/>
      <c r="F101" s="57"/>
      <c r="G101" s="57"/>
      <c r="H101" s="57"/>
      <c r="I101" s="57"/>
      <c r="J101" s="57"/>
      <c r="K101" s="5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</row>
    <row r="102" spans="2:37" ht="15">
      <c r="B102" s="120"/>
      <c r="C102" s="57"/>
      <c r="D102" s="57"/>
      <c r="E102" s="57"/>
      <c r="F102" s="57"/>
      <c r="G102" s="57"/>
      <c r="H102" s="57"/>
      <c r="I102" s="57"/>
      <c r="J102" s="57"/>
      <c r="K102" s="5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</row>
    <row r="103" spans="2:37" ht="15">
      <c r="B103" s="120"/>
      <c r="C103" s="57"/>
      <c r="D103" s="57"/>
      <c r="E103" s="57"/>
      <c r="F103" s="57"/>
      <c r="G103" s="57"/>
      <c r="H103" s="57"/>
      <c r="I103" s="57"/>
      <c r="J103" s="57"/>
      <c r="K103" s="5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</row>
    <row r="104" spans="2:37" ht="15">
      <c r="B104" s="120"/>
      <c r="C104" s="57"/>
      <c r="D104" s="57"/>
      <c r="E104" s="57"/>
      <c r="F104" s="57"/>
      <c r="G104" s="57"/>
      <c r="H104" s="57"/>
      <c r="I104" s="57"/>
      <c r="J104" s="57"/>
      <c r="K104" s="5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</row>
    <row r="105" spans="2:37" ht="15">
      <c r="B105" s="120"/>
      <c r="C105" s="57"/>
      <c r="D105" s="57"/>
      <c r="E105" s="57"/>
      <c r="F105" s="57"/>
      <c r="G105" s="57"/>
      <c r="H105" s="57"/>
      <c r="I105" s="57"/>
      <c r="J105" s="57"/>
      <c r="K105" s="5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</row>
    <row r="106" spans="2:37" ht="15">
      <c r="B106" s="120"/>
      <c r="C106" s="57"/>
      <c r="D106" s="57"/>
      <c r="E106" s="57"/>
      <c r="F106" s="57"/>
      <c r="G106" s="57"/>
      <c r="H106" s="57"/>
      <c r="I106" s="57"/>
      <c r="J106" s="57"/>
      <c r="K106" s="5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</row>
    <row r="107" spans="2:37" ht="15">
      <c r="B107" s="120"/>
      <c r="C107" s="57"/>
      <c r="D107" s="57"/>
      <c r="E107" s="57"/>
      <c r="F107" s="57"/>
      <c r="G107" s="57"/>
      <c r="H107" s="57"/>
      <c r="I107" s="57"/>
      <c r="J107" s="57"/>
      <c r="K107" s="5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</row>
    <row r="108" spans="2:37" ht="15">
      <c r="B108" s="120"/>
      <c r="C108" s="57"/>
      <c r="D108" s="57"/>
      <c r="E108" s="57"/>
      <c r="F108" s="57"/>
      <c r="G108" s="57"/>
      <c r="H108" s="57"/>
      <c r="I108" s="57"/>
      <c r="J108" s="57"/>
      <c r="K108" s="5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</row>
    <row r="109" spans="2:37" ht="15">
      <c r="B109" s="120"/>
      <c r="C109" s="57"/>
      <c r="D109" s="57"/>
      <c r="E109" s="57"/>
      <c r="F109" s="57"/>
      <c r="G109" s="57"/>
      <c r="H109" s="57"/>
      <c r="I109" s="57"/>
      <c r="J109" s="57"/>
      <c r="K109" s="5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</row>
    <row r="110" spans="2:37" ht="15">
      <c r="B110" s="120"/>
      <c r="C110" s="57"/>
      <c r="D110" s="57"/>
      <c r="E110" s="57"/>
      <c r="F110" s="57"/>
      <c r="G110" s="57"/>
      <c r="H110" s="57"/>
      <c r="I110" s="57"/>
      <c r="J110" s="57"/>
      <c r="K110" s="5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</row>
    <row r="111" spans="2:37" ht="15">
      <c r="B111" s="120"/>
      <c r="C111" s="57"/>
      <c r="D111" s="57"/>
      <c r="E111" s="57"/>
      <c r="F111" s="57"/>
      <c r="G111" s="57"/>
      <c r="H111" s="57"/>
      <c r="I111" s="57"/>
      <c r="J111" s="57"/>
      <c r="K111" s="5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</row>
    <row r="112" spans="2:37" ht="15">
      <c r="B112" s="120"/>
      <c r="C112" s="57"/>
      <c r="D112" s="57"/>
      <c r="E112" s="57"/>
      <c r="F112" s="57"/>
      <c r="G112" s="57"/>
      <c r="H112" s="57"/>
      <c r="I112" s="57"/>
      <c r="J112" s="57"/>
      <c r="K112" s="5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</row>
    <row r="113" spans="2:37" ht="15">
      <c r="B113" s="120"/>
      <c r="C113" s="57"/>
      <c r="D113" s="57"/>
      <c r="E113" s="57"/>
      <c r="F113" s="57"/>
      <c r="G113" s="57"/>
      <c r="H113" s="57"/>
      <c r="I113" s="57"/>
      <c r="J113" s="57"/>
      <c r="K113" s="5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</row>
    <row r="114" spans="2:37" ht="15">
      <c r="B114" s="120"/>
      <c r="C114" s="57"/>
      <c r="D114" s="57"/>
      <c r="E114" s="57"/>
      <c r="F114" s="57"/>
      <c r="G114" s="57"/>
      <c r="H114" s="57"/>
      <c r="I114" s="57"/>
      <c r="J114" s="57"/>
      <c r="K114" s="5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</row>
    <row r="115" spans="2:37" ht="15">
      <c r="B115" s="120"/>
      <c r="C115" s="57"/>
      <c r="D115" s="57"/>
      <c r="E115" s="57"/>
      <c r="F115" s="57"/>
      <c r="G115" s="57"/>
      <c r="H115" s="57"/>
      <c r="I115" s="57"/>
      <c r="J115" s="57"/>
      <c r="K115" s="5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</row>
    <row r="116" spans="2:37" ht="15">
      <c r="B116" s="120"/>
      <c r="C116" s="57"/>
      <c r="D116" s="57"/>
      <c r="E116" s="57"/>
      <c r="F116" s="57"/>
      <c r="G116" s="57"/>
      <c r="H116" s="57"/>
      <c r="I116" s="57"/>
      <c r="J116" s="57"/>
      <c r="K116" s="5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</row>
    <row r="117" spans="2:37" ht="15">
      <c r="B117" s="120"/>
      <c r="C117" s="57"/>
      <c r="D117" s="57"/>
      <c r="E117" s="57"/>
      <c r="F117" s="57"/>
      <c r="G117" s="57"/>
      <c r="H117" s="57"/>
      <c r="I117" s="57"/>
      <c r="J117" s="57"/>
      <c r="K117" s="5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</row>
    <row r="118" spans="2:37" ht="15">
      <c r="B118" s="120"/>
      <c r="C118" s="57"/>
      <c r="D118" s="57"/>
      <c r="E118" s="57"/>
      <c r="F118" s="57"/>
      <c r="G118" s="57"/>
      <c r="H118" s="57"/>
      <c r="I118" s="57"/>
      <c r="J118" s="57"/>
      <c r="K118" s="5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</row>
    <row r="119" spans="2:37" ht="15">
      <c r="B119" s="120"/>
      <c r="C119" s="57"/>
      <c r="D119" s="57"/>
      <c r="E119" s="57"/>
      <c r="F119" s="57"/>
      <c r="G119" s="57"/>
      <c r="H119" s="57"/>
      <c r="I119" s="57"/>
      <c r="J119" s="57"/>
      <c r="K119" s="5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</row>
    <row r="120" spans="2:37" ht="15">
      <c r="B120" s="120"/>
      <c r="C120" s="57"/>
      <c r="D120" s="57"/>
      <c r="E120" s="57"/>
      <c r="F120" s="57"/>
      <c r="G120" s="57"/>
      <c r="H120" s="57"/>
      <c r="I120" s="57"/>
      <c r="J120" s="57"/>
      <c r="K120" s="5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</row>
    <row r="121" spans="2:37" ht="15">
      <c r="B121" s="120"/>
      <c r="C121" s="57"/>
      <c r="D121" s="57"/>
      <c r="E121" s="57"/>
      <c r="F121" s="57"/>
      <c r="G121" s="57"/>
      <c r="H121" s="57"/>
      <c r="I121" s="57"/>
      <c r="J121" s="57"/>
      <c r="K121" s="5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</row>
    <row r="122" spans="2:37" ht="15">
      <c r="B122" s="120"/>
      <c r="C122" s="57"/>
      <c r="D122" s="57"/>
      <c r="E122" s="57"/>
      <c r="F122" s="57"/>
      <c r="G122" s="57"/>
      <c r="H122" s="57"/>
      <c r="I122" s="57"/>
      <c r="J122" s="57"/>
      <c r="K122" s="5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</row>
    <row r="123" spans="2:37" ht="15">
      <c r="B123" s="120"/>
      <c r="C123" s="57"/>
      <c r="D123" s="57"/>
      <c r="E123" s="57"/>
      <c r="F123" s="57"/>
      <c r="G123" s="57"/>
      <c r="H123" s="57"/>
      <c r="I123" s="57"/>
      <c r="J123" s="57"/>
      <c r="K123" s="5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</row>
    <row r="124" spans="2:37" ht="15">
      <c r="B124" s="120"/>
      <c r="C124" s="57"/>
      <c r="D124" s="57"/>
      <c r="E124" s="57"/>
      <c r="F124" s="57"/>
      <c r="G124" s="57"/>
      <c r="H124" s="57"/>
      <c r="I124" s="57"/>
      <c r="J124" s="57"/>
      <c r="K124" s="5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</row>
    <row r="125" spans="2:37" ht="15">
      <c r="B125" s="120"/>
      <c r="C125" s="57"/>
      <c r="D125" s="57"/>
      <c r="E125" s="57"/>
      <c r="F125" s="57"/>
      <c r="G125" s="57"/>
      <c r="H125" s="57"/>
      <c r="I125" s="57"/>
      <c r="J125" s="57"/>
      <c r="K125" s="5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</row>
    <row r="126" spans="2:37" ht="15">
      <c r="B126" s="120"/>
      <c r="C126" s="57"/>
      <c r="D126" s="57"/>
      <c r="E126" s="57"/>
      <c r="F126" s="57"/>
      <c r="G126" s="57"/>
      <c r="H126" s="57"/>
      <c r="I126" s="57"/>
      <c r="J126" s="57"/>
      <c r="K126" s="5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</row>
    <row r="127" spans="2:37" ht="15">
      <c r="B127" s="120"/>
      <c r="C127" s="57"/>
      <c r="D127" s="57"/>
      <c r="E127" s="57"/>
      <c r="F127" s="57"/>
      <c r="G127" s="57"/>
      <c r="H127" s="57"/>
      <c r="I127" s="57"/>
      <c r="J127" s="57"/>
      <c r="K127" s="5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</row>
    <row r="128" spans="2:37" ht="15">
      <c r="B128" s="120"/>
      <c r="C128" s="57"/>
      <c r="D128" s="57"/>
      <c r="E128" s="57"/>
      <c r="F128" s="57"/>
      <c r="G128" s="57"/>
      <c r="H128" s="57"/>
      <c r="I128" s="57"/>
      <c r="J128" s="57"/>
      <c r="K128" s="5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</row>
    <row r="129" spans="2:37" ht="15">
      <c r="B129" s="120"/>
      <c r="C129" s="57"/>
      <c r="D129" s="57"/>
      <c r="E129" s="57"/>
      <c r="F129" s="57"/>
      <c r="G129" s="57"/>
      <c r="H129" s="57"/>
      <c r="I129" s="57"/>
      <c r="J129" s="57"/>
      <c r="K129" s="5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</row>
    <row r="130" spans="2:37" ht="15">
      <c r="B130" s="120"/>
      <c r="C130" s="57"/>
      <c r="D130" s="57"/>
      <c r="E130" s="57"/>
      <c r="F130" s="57"/>
      <c r="G130" s="57"/>
      <c r="H130" s="57"/>
      <c r="I130" s="57"/>
      <c r="J130" s="57"/>
      <c r="K130" s="5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</row>
    <row r="131" spans="2:37" ht="15">
      <c r="B131" s="120"/>
      <c r="C131" s="57"/>
      <c r="D131" s="57"/>
      <c r="E131" s="57"/>
      <c r="F131" s="57"/>
      <c r="G131" s="57"/>
      <c r="H131" s="57"/>
      <c r="I131" s="57"/>
      <c r="J131" s="57"/>
      <c r="K131" s="5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</row>
    <row r="132" spans="2:37" ht="15">
      <c r="B132" s="120"/>
      <c r="C132" s="57"/>
      <c r="D132" s="57"/>
      <c r="E132" s="57"/>
      <c r="F132" s="57"/>
      <c r="G132" s="57"/>
      <c r="H132" s="57"/>
      <c r="I132" s="57"/>
      <c r="J132" s="57"/>
      <c r="K132" s="5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</row>
    <row r="133" spans="2:37" ht="15">
      <c r="B133" s="120"/>
      <c r="C133" s="57"/>
      <c r="D133" s="57"/>
      <c r="E133" s="57"/>
      <c r="F133" s="57"/>
      <c r="G133" s="57"/>
      <c r="H133" s="57"/>
      <c r="I133" s="57"/>
      <c r="J133" s="57"/>
      <c r="K133" s="5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</row>
    <row r="134" spans="2:37" ht="15">
      <c r="B134" s="120"/>
      <c r="C134" s="57"/>
      <c r="D134" s="57"/>
      <c r="E134" s="57"/>
      <c r="F134" s="57"/>
      <c r="G134" s="57"/>
      <c r="H134" s="57"/>
      <c r="I134" s="57"/>
      <c r="J134" s="57"/>
      <c r="K134" s="5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</row>
    <row r="135" spans="2:37" ht="15">
      <c r="B135" s="120"/>
      <c r="C135" s="57"/>
      <c r="D135" s="57"/>
      <c r="E135" s="57"/>
      <c r="F135" s="57"/>
      <c r="G135" s="57"/>
      <c r="H135" s="57"/>
      <c r="I135" s="57"/>
      <c r="J135" s="57"/>
      <c r="K135" s="5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</row>
    <row r="136" spans="2:37" ht="15">
      <c r="B136" s="120"/>
      <c r="C136" s="57"/>
      <c r="D136" s="57"/>
      <c r="E136" s="57"/>
      <c r="F136" s="57"/>
      <c r="G136" s="57"/>
      <c r="H136" s="57"/>
      <c r="I136" s="57"/>
      <c r="J136" s="57"/>
      <c r="K136" s="5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</row>
    <row r="137" spans="2:37" ht="15">
      <c r="B137" s="120"/>
      <c r="C137" s="57"/>
      <c r="D137" s="57"/>
      <c r="E137" s="57"/>
      <c r="F137" s="57"/>
      <c r="G137" s="57"/>
      <c r="H137" s="57"/>
      <c r="I137" s="57"/>
      <c r="J137" s="57"/>
      <c r="K137" s="5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</row>
    <row r="138" spans="2:37" ht="15">
      <c r="B138" s="120"/>
      <c r="C138" s="57"/>
      <c r="D138" s="57"/>
      <c r="E138" s="57"/>
      <c r="F138" s="57"/>
      <c r="G138" s="57"/>
      <c r="H138" s="57"/>
      <c r="I138" s="57"/>
      <c r="J138" s="57"/>
      <c r="K138" s="5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</row>
    <row r="139" spans="2:37" ht="15">
      <c r="B139" s="120"/>
      <c r="C139" s="57"/>
      <c r="D139" s="57"/>
      <c r="E139" s="57"/>
      <c r="F139" s="57"/>
      <c r="G139" s="57"/>
      <c r="H139" s="57"/>
      <c r="I139" s="57"/>
      <c r="J139" s="57"/>
      <c r="K139" s="5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</row>
    <row r="140" spans="2:37" ht="15">
      <c r="B140" s="120"/>
      <c r="C140" s="57"/>
      <c r="D140" s="57"/>
      <c r="E140" s="57"/>
      <c r="F140" s="57"/>
      <c r="G140" s="57"/>
      <c r="H140" s="57"/>
      <c r="I140" s="57"/>
      <c r="J140" s="57"/>
      <c r="K140" s="5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</row>
    <row r="141" spans="2:37" ht="15">
      <c r="B141" s="120"/>
      <c r="C141" s="57"/>
      <c r="D141" s="57"/>
      <c r="E141" s="57"/>
      <c r="F141" s="57"/>
      <c r="G141" s="57"/>
      <c r="H141" s="57"/>
      <c r="I141" s="57"/>
      <c r="J141" s="57"/>
      <c r="K141" s="5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</row>
    <row r="142" spans="2:37" ht="15">
      <c r="B142" s="120"/>
      <c r="C142" s="57"/>
      <c r="D142" s="57"/>
      <c r="E142" s="57"/>
      <c r="F142" s="57"/>
      <c r="G142" s="57"/>
      <c r="H142" s="57"/>
      <c r="I142" s="57"/>
      <c r="J142" s="57"/>
      <c r="K142" s="5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</row>
    <row r="143" spans="2:37" ht="15">
      <c r="B143" s="120"/>
      <c r="C143" s="57"/>
      <c r="D143" s="57"/>
      <c r="E143" s="57"/>
      <c r="F143" s="57"/>
      <c r="G143" s="57"/>
      <c r="H143" s="57"/>
      <c r="I143" s="57"/>
      <c r="J143" s="57"/>
      <c r="K143" s="5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</row>
    <row r="144" spans="2:37" ht="15">
      <c r="B144" s="120"/>
      <c r="C144" s="57"/>
      <c r="D144" s="57"/>
      <c r="E144" s="57"/>
      <c r="F144" s="57"/>
      <c r="G144" s="57"/>
      <c r="H144" s="57"/>
      <c r="I144" s="57"/>
      <c r="J144" s="57"/>
      <c r="K144" s="5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</row>
    <row r="145" spans="2:37" ht="15">
      <c r="B145" s="120"/>
      <c r="C145" s="57"/>
      <c r="D145" s="57"/>
      <c r="E145" s="57"/>
      <c r="F145" s="57"/>
      <c r="G145" s="57"/>
      <c r="H145" s="57"/>
      <c r="I145" s="57"/>
      <c r="J145" s="57"/>
      <c r="K145" s="5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</row>
    <row r="146" spans="2:37" ht="15">
      <c r="B146" s="120"/>
      <c r="C146" s="57"/>
      <c r="D146" s="57"/>
      <c r="E146" s="57"/>
      <c r="F146" s="57"/>
      <c r="G146" s="57"/>
      <c r="H146" s="57"/>
      <c r="I146" s="57"/>
      <c r="J146" s="57"/>
      <c r="K146" s="5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</row>
    <row r="147" spans="2:37" ht="15">
      <c r="B147" s="120"/>
      <c r="C147" s="57"/>
      <c r="D147" s="57"/>
      <c r="E147" s="57"/>
      <c r="F147" s="57"/>
      <c r="G147" s="57"/>
      <c r="H147" s="57"/>
      <c r="I147" s="57"/>
      <c r="J147" s="57"/>
      <c r="K147" s="5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</row>
    <row r="148" spans="2:37" ht="15">
      <c r="B148" s="120"/>
      <c r="C148" s="57"/>
      <c r="D148" s="57"/>
      <c r="E148" s="57"/>
      <c r="F148" s="57"/>
      <c r="G148" s="57"/>
      <c r="H148" s="57"/>
      <c r="I148" s="57"/>
      <c r="J148" s="57"/>
      <c r="K148" s="5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</row>
    <row r="149" spans="2:37" ht="15">
      <c r="B149" s="120"/>
      <c r="C149" s="57"/>
      <c r="D149" s="57"/>
      <c r="E149" s="57"/>
      <c r="F149" s="57"/>
      <c r="G149" s="57"/>
      <c r="H149" s="57"/>
      <c r="I149" s="57"/>
      <c r="J149" s="57"/>
      <c r="K149" s="5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</row>
    <row r="150" spans="2:37" ht="15">
      <c r="B150" s="120"/>
      <c r="C150" s="57"/>
      <c r="D150" s="57"/>
      <c r="E150" s="57"/>
      <c r="F150" s="57"/>
      <c r="G150" s="57"/>
      <c r="H150" s="57"/>
      <c r="I150" s="57"/>
      <c r="J150" s="57"/>
      <c r="K150" s="5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</row>
    <row r="151" spans="2:37" ht="15">
      <c r="B151" s="120"/>
      <c r="C151" s="57"/>
      <c r="D151" s="57"/>
      <c r="E151" s="57"/>
      <c r="F151" s="57"/>
      <c r="G151" s="57"/>
      <c r="H151" s="57"/>
      <c r="I151" s="57"/>
      <c r="J151" s="57"/>
      <c r="K151" s="5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</row>
    <row r="152" spans="2:37" ht="15">
      <c r="B152" s="120"/>
      <c r="C152" s="57"/>
      <c r="D152" s="57"/>
      <c r="E152" s="57"/>
      <c r="F152" s="57"/>
      <c r="G152" s="57"/>
      <c r="H152" s="57"/>
      <c r="I152" s="57"/>
      <c r="J152" s="57"/>
      <c r="K152" s="5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</row>
    <row r="153" spans="2:37" ht="15">
      <c r="B153" s="120"/>
      <c r="C153" s="57"/>
      <c r="D153" s="57"/>
      <c r="E153" s="57"/>
      <c r="F153" s="57"/>
      <c r="G153" s="57"/>
      <c r="H153" s="57"/>
      <c r="I153" s="57"/>
      <c r="J153" s="57"/>
      <c r="K153" s="5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</row>
    <row r="154" spans="2:37" ht="15">
      <c r="B154" s="120"/>
      <c r="C154" s="57"/>
      <c r="D154" s="57"/>
      <c r="E154" s="57"/>
      <c r="F154" s="57"/>
      <c r="G154" s="57"/>
      <c r="H154" s="57"/>
      <c r="I154" s="57"/>
      <c r="J154" s="57"/>
      <c r="K154" s="5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</row>
    <row r="155" spans="2:37" ht="15">
      <c r="B155" s="120"/>
      <c r="C155" s="57"/>
      <c r="D155" s="57"/>
      <c r="E155" s="57"/>
      <c r="F155" s="57"/>
      <c r="G155" s="57"/>
      <c r="H155" s="57"/>
      <c r="I155" s="57"/>
      <c r="J155" s="57"/>
      <c r="K155" s="5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</row>
    <row r="156" spans="2:37" ht="15">
      <c r="B156" s="120"/>
      <c r="C156" s="57"/>
      <c r="D156" s="57"/>
      <c r="E156" s="57"/>
      <c r="F156" s="57"/>
      <c r="G156" s="57"/>
      <c r="H156" s="57"/>
      <c r="I156" s="57"/>
      <c r="J156" s="57"/>
      <c r="K156" s="5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</row>
    <row r="157" spans="2:37" ht="15">
      <c r="B157" s="120"/>
      <c r="C157" s="57"/>
      <c r="D157" s="57"/>
      <c r="E157" s="57"/>
      <c r="F157" s="57"/>
      <c r="G157" s="57"/>
      <c r="H157" s="57"/>
      <c r="I157" s="57"/>
      <c r="J157" s="57"/>
      <c r="K157" s="5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</row>
    <row r="158" spans="2:37" ht="15">
      <c r="B158" s="120"/>
      <c r="C158" s="57"/>
      <c r="D158" s="57"/>
      <c r="E158" s="57"/>
      <c r="F158" s="57"/>
      <c r="G158" s="57"/>
      <c r="H158" s="57"/>
      <c r="I158" s="57"/>
      <c r="J158" s="57"/>
      <c r="K158" s="5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</row>
    <row r="159" spans="2:37" ht="15">
      <c r="B159" s="120"/>
      <c r="C159" s="57"/>
      <c r="D159" s="57"/>
      <c r="E159" s="57"/>
      <c r="F159" s="57"/>
      <c r="G159" s="57"/>
      <c r="H159" s="57"/>
      <c r="I159" s="57"/>
      <c r="J159" s="57"/>
      <c r="K159" s="5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</row>
    <row r="160" spans="2:37" ht="15">
      <c r="B160" s="120"/>
      <c r="C160" s="57"/>
      <c r="D160" s="57"/>
      <c r="E160" s="57"/>
      <c r="F160" s="57"/>
      <c r="G160" s="57"/>
      <c r="H160" s="57"/>
      <c r="I160" s="57"/>
      <c r="J160" s="57"/>
      <c r="K160" s="5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</row>
    <row r="161" spans="2:37" ht="15">
      <c r="B161" s="120"/>
      <c r="C161" s="57"/>
      <c r="D161" s="57"/>
      <c r="E161" s="57"/>
      <c r="F161" s="57"/>
      <c r="G161" s="57"/>
      <c r="H161" s="57"/>
      <c r="I161" s="57"/>
      <c r="J161" s="57"/>
      <c r="K161" s="5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</row>
    <row r="162" spans="2:37" ht="15">
      <c r="B162" s="120"/>
      <c r="C162" s="57"/>
      <c r="D162" s="57"/>
      <c r="E162" s="57"/>
      <c r="F162" s="57"/>
      <c r="G162" s="57"/>
      <c r="H162" s="57"/>
      <c r="I162" s="57"/>
      <c r="J162" s="57"/>
      <c r="K162" s="5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</row>
    <row r="163" spans="2:37" ht="15">
      <c r="B163" s="120"/>
      <c r="C163" s="57"/>
      <c r="D163" s="57"/>
      <c r="E163" s="57"/>
      <c r="F163" s="57"/>
      <c r="G163" s="57"/>
      <c r="H163" s="57"/>
      <c r="I163" s="57"/>
      <c r="J163" s="57"/>
      <c r="K163" s="5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</row>
    <row r="164" spans="2:37" ht="15">
      <c r="B164" s="120"/>
      <c r="C164" s="57"/>
      <c r="D164" s="57"/>
      <c r="E164" s="57"/>
      <c r="F164" s="57"/>
      <c r="G164" s="57"/>
      <c r="H164" s="57"/>
      <c r="I164" s="57"/>
      <c r="J164" s="57"/>
      <c r="K164" s="5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</row>
    <row r="165" spans="2:37" ht="15">
      <c r="B165" s="120"/>
      <c r="C165" s="57"/>
      <c r="D165" s="57"/>
      <c r="E165" s="57"/>
      <c r="F165" s="57"/>
      <c r="G165" s="57"/>
      <c r="H165" s="57"/>
      <c r="I165" s="57"/>
      <c r="J165" s="57"/>
      <c r="K165" s="5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</row>
    <row r="166" spans="2:37" ht="15">
      <c r="B166" s="120"/>
      <c r="C166" s="57"/>
      <c r="D166" s="57"/>
      <c r="E166" s="57"/>
      <c r="F166" s="57"/>
      <c r="G166" s="57"/>
      <c r="H166" s="57"/>
      <c r="I166" s="57"/>
      <c r="J166" s="57"/>
      <c r="K166" s="5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</row>
    <row r="167" spans="2:37" ht="15">
      <c r="B167" s="120"/>
      <c r="C167" s="57"/>
      <c r="D167" s="57"/>
      <c r="E167" s="57"/>
      <c r="F167" s="57"/>
      <c r="G167" s="57"/>
      <c r="H167" s="57"/>
      <c r="I167" s="57"/>
      <c r="J167" s="57"/>
      <c r="K167" s="5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</row>
    <row r="168" spans="2:37" ht="15">
      <c r="B168" s="120"/>
      <c r="C168" s="57"/>
      <c r="D168" s="57"/>
      <c r="E168" s="57"/>
      <c r="F168" s="57"/>
      <c r="G168" s="57"/>
      <c r="H168" s="57"/>
      <c r="I168" s="57"/>
      <c r="J168" s="57"/>
      <c r="K168" s="5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</row>
    <row r="169" spans="2:37" ht="15">
      <c r="B169" s="120"/>
      <c r="C169" s="57"/>
      <c r="D169" s="57"/>
      <c r="E169" s="57"/>
      <c r="F169" s="57"/>
      <c r="G169" s="57"/>
      <c r="H169" s="57"/>
      <c r="I169" s="57"/>
      <c r="J169" s="57"/>
      <c r="K169" s="5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</row>
    <row r="170" spans="2:37" ht="15">
      <c r="B170" s="120"/>
      <c r="C170" s="57"/>
      <c r="D170" s="57"/>
      <c r="E170" s="57"/>
      <c r="F170" s="57"/>
      <c r="G170" s="57"/>
      <c r="H170" s="57"/>
      <c r="I170" s="57"/>
      <c r="J170" s="57"/>
      <c r="K170" s="5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</row>
    <row r="171" spans="2:37" ht="15">
      <c r="B171" s="120"/>
      <c r="C171" s="57"/>
      <c r="D171" s="57"/>
      <c r="E171" s="57"/>
      <c r="F171" s="57"/>
      <c r="G171" s="57"/>
      <c r="H171" s="57"/>
      <c r="I171" s="57"/>
      <c r="J171" s="57"/>
      <c r="K171" s="5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</row>
    <row r="172" spans="2:37" ht="15">
      <c r="B172" s="120"/>
      <c r="C172" s="57"/>
      <c r="D172" s="57"/>
      <c r="E172" s="57"/>
      <c r="F172" s="57"/>
      <c r="G172" s="57"/>
      <c r="H172" s="57"/>
      <c r="I172" s="57"/>
      <c r="J172" s="57"/>
      <c r="K172" s="5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</row>
    <row r="173" spans="2:37" ht="15">
      <c r="B173" s="120"/>
      <c r="C173" s="57"/>
      <c r="D173" s="57"/>
      <c r="E173" s="57"/>
      <c r="F173" s="57"/>
      <c r="G173" s="57"/>
      <c r="H173" s="57"/>
      <c r="I173" s="57"/>
      <c r="J173" s="57"/>
      <c r="K173" s="5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</row>
    <row r="174" spans="2:37" ht="15">
      <c r="B174" s="120"/>
      <c r="C174" s="57"/>
      <c r="D174" s="57"/>
      <c r="E174" s="57"/>
      <c r="F174" s="57"/>
      <c r="G174" s="57"/>
      <c r="H174" s="57"/>
      <c r="I174" s="57"/>
      <c r="J174" s="57"/>
      <c r="K174" s="5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</row>
    <row r="175" spans="2:37" ht="15">
      <c r="B175" s="120"/>
      <c r="C175" s="57"/>
      <c r="D175" s="57"/>
      <c r="E175" s="57"/>
      <c r="F175" s="57"/>
      <c r="G175" s="57"/>
      <c r="H175" s="57"/>
      <c r="I175" s="57"/>
      <c r="J175" s="57"/>
      <c r="K175" s="5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</row>
    <row r="176" spans="2:37" ht="15">
      <c r="B176" s="120"/>
      <c r="C176" s="57"/>
      <c r="D176" s="57"/>
      <c r="E176" s="57"/>
      <c r="F176" s="57"/>
      <c r="G176" s="57"/>
      <c r="H176" s="57"/>
      <c r="I176" s="57"/>
      <c r="J176" s="57"/>
      <c r="K176" s="5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</row>
    <row r="177" spans="2:37" ht="15">
      <c r="B177" s="120"/>
      <c r="C177" s="57"/>
      <c r="D177" s="57"/>
      <c r="E177" s="57"/>
      <c r="F177" s="57"/>
      <c r="G177" s="57"/>
      <c r="H177" s="57"/>
      <c r="I177" s="57"/>
      <c r="J177" s="57"/>
      <c r="K177" s="5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</row>
    <row r="178" spans="2:37" ht="15">
      <c r="B178" s="120"/>
      <c r="C178" s="57"/>
      <c r="D178" s="57"/>
      <c r="E178" s="57"/>
      <c r="F178" s="57"/>
      <c r="G178" s="57"/>
      <c r="H178" s="57"/>
      <c r="I178" s="57"/>
      <c r="J178" s="57"/>
      <c r="K178" s="5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</row>
    <row r="179" spans="2:37" ht="15">
      <c r="B179" s="120"/>
      <c r="C179" s="57"/>
      <c r="D179" s="57"/>
      <c r="E179" s="57"/>
      <c r="F179" s="57"/>
      <c r="G179" s="57"/>
      <c r="H179" s="57"/>
      <c r="I179" s="57"/>
      <c r="J179" s="57"/>
      <c r="K179" s="5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</row>
    <row r="180" spans="2:37" ht="15">
      <c r="B180" s="120"/>
      <c r="C180" s="57"/>
      <c r="D180" s="57"/>
      <c r="E180" s="57"/>
      <c r="F180" s="57"/>
      <c r="G180" s="57"/>
      <c r="H180" s="57"/>
      <c r="I180" s="57"/>
      <c r="J180" s="57"/>
      <c r="K180" s="5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</row>
    <row r="181" spans="2:37" ht="15">
      <c r="B181" s="120"/>
      <c r="C181" s="57"/>
      <c r="D181" s="57"/>
      <c r="E181" s="57"/>
      <c r="F181" s="57"/>
      <c r="G181" s="57"/>
      <c r="H181" s="57"/>
      <c r="I181" s="57"/>
      <c r="J181" s="57"/>
      <c r="K181" s="5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</row>
    <row r="182" spans="2:37" ht="15">
      <c r="B182" s="120"/>
      <c r="C182" s="57"/>
      <c r="D182" s="57"/>
      <c r="E182" s="57"/>
      <c r="F182" s="57"/>
      <c r="G182" s="57"/>
      <c r="H182" s="57"/>
      <c r="I182" s="57"/>
      <c r="J182" s="57"/>
      <c r="K182" s="5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</row>
    <row r="183" spans="2:37" ht="15">
      <c r="B183" s="120"/>
      <c r="C183" s="57"/>
      <c r="D183" s="57"/>
      <c r="E183" s="57"/>
      <c r="F183" s="57"/>
      <c r="G183" s="57"/>
      <c r="H183" s="57"/>
      <c r="I183" s="57"/>
      <c r="J183" s="57"/>
      <c r="K183" s="5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</row>
    <row r="184" spans="2:37" ht="15">
      <c r="B184" s="120"/>
      <c r="C184" s="57"/>
      <c r="D184" s="57"/>
      <c r="E184" s="57"/>
      <c r="F184" s="57"/>
      <c r="G184" s="57"/>
      <c r="H184" s="57"/>
      <c r="I184" s="57"/>
      <c r="J184" s="57"/>
      <c r="K184" s="5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</row>
    <row r="185" spans="2:37" ht="15">
      <c r="B185" s="120"/>
      <c r="C185" s="57"/>
      <c r="D185" s="57"/>
      <c r="E185" s="57"/>
      <c r="F185" s="57"/>
      <c r="G185" s="57"/>
      <c r="H185" s="57"/>
      <c r="I185" s="57"/>
      <c r="J185" s="57"/>
      <c r="K185" s="5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</row>
    <row r="186" spans="2:37" ht="15">
      <c r="B186" s="120"/>
      <c r="C186" s="57"/>
      <c r="D186" s="57"/>
      <c r="E186" s="57"/>
      <c r="F186" s="57"/>
      <c r="G186" s="57"/>
      <c r="H186" s="57"/>
      <c r="I186" s="57"/>
      <c r="J186" s="57"/>
      <c r="K186" s="5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</row>
    <row r="187" spans="2:37" ht="15">
      <c r="B187" s="120"/>
      <c r="C187" s="57"/>
      <c r="D187" s="57"/>
      <c r="E187" s="57"/>
      <c r="F187" s="57"/>
      <c r="G187" s="57"/>
      <c r="H187" s="57"/>
      <c r="I187" s="57"/>
      <c r="J187" s="57"/>
      <c r="K187" s="5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</row>
    <row r="188" spans="2:37" ht="15">
      <c r="B188" s="120"/>
      <c r="C188" s="57"/>
      <c r="D188" s="57"/>
      <c r="E188" s="57"/>
      <c r="F188" s="57"/>
      <c r="G188" s="57"/>
      <c r="H188" s="57"/>
      <c r="I188" s="57"/>
      <c r="J188" s="57"/>
      <c r="K188" s="5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</row>
    <row r="189" spans="2:37" ht="15">
      <c r="B189" s="120"/>
      <c r="C189" s="57"/>
      <c r="D189" s="57"/>
      <c r="E189" s="57"/>
      <c r="F189" s="57"/>
      <c r="G189" s="57"/>
      <c r="H189" s="57"/>
      <c r="I189" s="57"/>
      <c r="J189" s="57"/>
      <c r="K189" s="5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</row>
    <row r="190" spans="2:37" ht="15">
      <c r="B190" s="120"/>
      <c r="C190" s="57"/>
      <c r="D190" s="57"/>
      <c r="E190" s="57"/>
      <c r="F190" s="57"/>
      <c r="G190" s="57"/>
      <c r="H190" s="57"/>
      <c r="I190" s="57"/>
      <c r="J190" s="57"/>
      <c r="K190" s="5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</row>
    <row r="191" spans="2:37" ht="15">
      <c r="B191" s="120"/>
      <c r="C191" s="57"/>
      <c r="D191" s="57"/>
      <c r="E191" s="57"/>
      <c r="F191" s="57"/>
      <c r="G191" s="57"/>
      <c r="H191" s="57"/>
      <c r="I191" s="57"/>
      <c r="J191" s="57"/>
      <c r="K191" s="5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</row>
    <row r="192" spans="2:37" ht="15">
      <c r="B192" s="120"/>
      <c r="C192" s="57"/>
      <c r="D192" s="57"/>
      <c r="E192" s="57"/>
      <c r="F192" s="57"/>
      <c r="G192" s="57"/>
      <c r="H192" s="57"/>
      <c r="I192" s="57"/>
      <c r="J192" s="57"/>
      <c r="K192" s="5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</row>
    <row r="193" spans="2:37" ht="15">
      <c r="B193" s="120"/>
      <c r="C193" s="57"/>
      <c r="D193" s="57"/>
      <c r="E193" s="57"/>
      <c r="F193" s="57"/>
      <c r="G193" s="57"/>
      <c r="H193" s="57"/>
      <c r="I193" s="57"/>
      <c r="J193" s="57"/>
      <c r="K193" s="5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</row>
    <row r="194" spans="2:37" ht="15">
      <c r="B194" s="120"/>
      <c r="C194" s="57"/>
      <c r="D194" s="57"/>
      <c r="E194" s="57"/>
      <c r="F194" s="57"/>
      <c r="G194" s="57"/>
      <c r="H194" s="57"/>
      <c r="I194" s="57"/>
      <c r="J194" s="57"/>
      <c r="K194" s="5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</row>
    <row r="195" spans="2:37" ht="15">
      <c r="B195" s="120"/>
      <c r="C195" s="57"/>
      <c r="D195" s="57"/>
      <c r="E195" s="57"/>
      <c r="F195" s="57"/>
      <c r="G195" s="57"/>
      <c r="H195" s="57"/>
      <c r="I195" s="57"/>
      <c r="J195" s="57"/>
      <c r="K195" s="5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</row>
    <row r="196" spans="2:37" ht="15">
      <c r="B196" s="120"/>
      <c r="C196" s="57"/>
      <c r="D196" s="57"/>
      <c r="E196" s="57"/>
      <c r="F196" s="57"/>
      <c r="G196" s="57"/>
      <c r="H196" s="57"/>
      <c r="I196" s="57"/>
      <c r="J196" s="57"/>
      <c r="K196" s="5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</row>
    <row r="197" spans="2:37" ht="15">
      <c r="B197" s="120"/>
      <c r="C197" s="57"/>
      <c r="D197" s="57"/>
      <c r="E197" s="57"/>
      <c r="F197" s="57"/>
      <c r="G197" s="57"/>
      <c r="H197" s="57"/>
      <c r="I197" s="57"/>
      <c r="J197" s="57"/>
      <c r="K197" s="5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</row>
    <row r="198" spans="2:37" ht="15">
      <c r="B198" s="120"/>
      <c r="C198" s="57"/>
      <c r="D198" s="57"/>
      <c r="E198" s="57"/>
      <c r="F198" s="57"/>
      <c r="G198" s="57"/>
      <c r="H198" s="57"/>
      <c r="I198" s="57"/>
      <c r="J198" s="57"/>
      <c r="K198" s="5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</row>
    <row r="199" spans="2:37" ht="15">
      <c r="B199" s="120"/>
      <c r="C199" s="57"/>
      <c r="D199" s="57"/>
      <c r="E199" s="57"/>
      <c r="F199" s="57"/>
      <c r="G199" s="57"/>
      <c r="H199" s="57"/>
      <c r="I199" s="57"/>
      <c r="J199" s="57"/>
      <c r="K199" s="5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</row>
    <row r="200" spans="2:37" ht="15">
      <c r="B200" s="120"/>
      <c r="C200" s="57"/>
      <c r="D200" s="57"/>
      <c r="E200" s="57"/>
      <c r="F200" s="57"/>
      <c r="G200" s="57"/>
      <c r="H200" s="57"/>
      <c r="I200" s="57"/>
      <c r="J200" s="57"/>
      <c r="K200" s="5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</row>
    <row r="201" spans="2:37" ht="15">
      <c r="B201" s="120"/>
      <c r="C201" s="57"/>
      <c r="D201" s="57"/>
      <c r="E201" s="57"/>
      <c r="F201" s="57"/>
      <c r="G201" s="57"/>
      <c r="H201" s="57"/>
      <c r="I201" s="57"/>
      <c r="J201" s="57"/>
      <c r="K201" s="5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</row>
    <row r="202" spans="2:37" ht="15">
      <c r="B202" s="120"/>
      <c r="C202" s="57"/>
      <c r="D202" s="57"/>
      <c r="E202" s="57"/>
      <c r="F202" s="57"/>
      <c r="G202" s="57"/>
      <c r="H202" s="57"/>
      <c r="I202" s="57"/>
      <c r="J202" s="57"/>
      <c r="K202" s="5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</row>
    <row r="203" spans="2:37" ht="15">
      <c r="B203" s="120"/>
      <c r="C203" s="57"/>
      <c r="D203" s="57"/>
      <c r="E203" s="57"/>
      <c r="F203" s="57"/>
      <c r="G203" s="57"/>
      <c r="H203" s="57"/>
      <c r="I203" s="57"/>
      <c r="J203" s="57"/>
      <c r="K203" s="5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</row>
    <row r="204" spans="2:37" ht="15">
      <c r="B204" s="120"/>
      <c r="C204" s="57"/>
      <c r="D204" s="57"/>
      <c r="E204" s="57"/>
      <c r="F204" s="57"/>
      <c r="G204" s="57"/>
      <c r="H204" s="57"/>
      <c r="I204" s="57"/>
      <c r="J204" s="57"/>
      <c r="K204" s="5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</row>
    <row r="205" spans="2:37" ht="15">
      <c r="B205" s="120"/>
      <c r="C205" s="57"/>
      <c r="D205" s="57"/>
      <c r="E205" s="57"/>
      <c r="F205" s="57"/>
      <c r="G205" s="57"/>
      <c r="H205" s="57"/>
      <c r="I205" s="57"/>
      <c r="J205" s="57"/>
      <c r="K205" s="5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</row>
    <row r="206" spans="2:37" ht="15">
      <c r="B206" s="120"/>
      <c r="C206" s="57"/>
      <c r="D206" s="57"/>
      <c r="E206" s="57"/>
      <c r="F206" s="57"/>
      <c r="G206" s="57"/>
      <c r="H206" s="57"/>
      <c r="I206" s="57"/>
      <c r="J206" s="57"/>
      <c r="K206" s="5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</row>
    <row r="207" spans="2:37" ht="15">
      <c r="B207" s="120"/>
      <c r="C207" s="57"/>
      <c r="D207" s="57"/>
      <c r="E207" s="57"/>
      <c r="F207" s="57"/>
      <c r="G207" s="57"/>
      <c r="H207" s="57"/>
      <c r="I207" s="57"/>
      <c r="J207" s="57"/>
      <c r="K207" s="5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</row>
    <row r="208" spans="2:37" ht="15">
      <c r="B208" s="120"/>
      <c r="C208" s="57"/>
      <c r="D208" s="57"/>
      <c r="E208" s="57"/>
      <c r="F208" s="57"/>
      <c r="G208" s="57"/>
      <c r="H208" s="57"/>
      <c r="I208" s="57"/>
      <c r="J208" s="57"/>
      <c r="K208" s="5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</row>
    <row r="209" spans="2:37" ht="15">
      <c r="B209" s="120"/>
      <c r="C209" s="57"/>
      <c r="D209" s="57"/>
      <c r="E209" s="57"/>
      <c r="F209" s="57"/>
      <c r="G209" s="57"/>
      <c r="H209" s="57"/>
      <c r="I209" s="57"/>
      <c r="J209" s="57"/>
      <c r="K209" s="5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</row>
    <row r="210" spans="2:37" ht="15">
      <c r="B210" s="120"/>
      <c r="C210" s="57"/>
      <c r="D210" s="57"/>
      <c r="E210" s="57"/>
      <c r="F210" s="57"/>
      <c r="G210" s="57"/>
      <c r="H210" s="57"/>
      <c r="I210" s="57"/>
      <c r="J210" s="57"/>
      <c r="K210" s="5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</row>
    <row r="211" spans="2:37" ht="15">
      <c r="B211" s="120"/>
      <c r="C211" s="57"/>
      <c r="D211" s="57"/>
      <c r="E211" s="57"/>
      <c r="F211" s="57"/>
      <c r="G211" s="57"/>
      <c r="H211" s="57"/>
      <c r="I211" s="57"/>
      <c r="J211" s="57"/>
      <c r="K211" s="5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</row>
    <row r="212" spans="2:37" ht="15">
      <c r="B212" s="120"/>
      <c r="C212" s="57"/>
      <c r="D212" s="57"/>
      <c r="E212" s="57"/>
      <c r="F212" s="57"/>
      <c r="G212" s="57"/>
      <c r="H212" s="57"/>
      <c r="I212" s="57"/>
      <c r="J212" s="57"/>
      <c r="K212" s="5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</row>
    <row r="213" spans="2:37" ht="15">
      <c r="B213" s="120"/>
      <c r="C213" s="57"/>
      <c r="D213" s="57"/>
      <c r="E213" s="57"/>
      <c r="F213" s="57"/>
      <c r="G213" s="57"/>
      <c r="H213" s="57"/>
      <c r="I213" s="57"/>
      <c r="J213" s="57"/>
      <c r="K213" s="5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</row>
    <row r="214" spans="2:37" ht="15">
      <c r="B214" s="120"/>
      <c r="C214" s="57"/>
      <c r="D214" s="57"/>
      <c r="E214" s="57"/>
      <c r="F214" s="57"/>
      <c r="G214" s="57"/>
      <c r="H214" s="57"/>
      <c r="I214" s="57"/>
      <c r="J214" s="57"/>
      <c r="K214" s="5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</row>
    <row r="215" spans="2:37" ht="15">
      <c r="B215" s="120"/>
      <c r="C215" s="57"/>
      <c r="D215" s="57"/>
      <c r="E215" s="57"/>
      <c r="F215" s="57"/>
      <c r="G215" s="57"/>
      <c r="H215" s="57"/>
      <c r="I215" s="57"/>
      <c r="J215" s="57"/>
      <c r="K215" s="5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</row>
    <row r="216" spans="2:37" ht="15">
      <c r="B216" s="120"/>
      <c r="C216" s="57"/>
      <c r="D216" s="57"/>
      <c r="E216" s="57"/>
      <c r="F216" s="57"/>
      <c r="G216" s="57"/>
      <c r="H216" s="57"/>
      <c r="I216" s="57"/>
      <c r="J216" s="57"/>
      <c r="K216" s="5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</row>
    <row r="217" spans="2:37" ht="15">
      <c r="B217" s="120"/>
      <c r="C217" s="57"/>
      <c r="D217" s="57"/>
      <c r="E217" s="57"/>
      <c r="F217" s="57"/>
      <c r="G217" s="57"/>
      <c r="H217" s="57"/>
      <c r="I217" s="57"/>
      <c r="J217" s="57"/>
      <c r="K217" s="5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</row>
    <row r="218" spans="2:37" ht="15">
      <c r="B218" s="120"/>
      <c r="C218" s="57"/>
      <c r="D218" s="57"/>
      <c r="E218" s="57"/>
      <c r="F218" s="57"/>
      <c r="G218" s="57"/>
      <c r="H218" s="57"/>
      <c r="I218" s="57"/>
      <c r="J218" s="57"/>
      <c r="K218" s="5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</row>
    <row r="219" spans="2:37" ht="15">
      <c r="B219" s="120"/>
      <c r="C219" s="57"/>
      <c r="D219" s="57"/>
      <c r="E219" s="57"/>
      <c r="F219" s="57"/>
      <c r="G219" s="57"/>
      <c r="H219" s="57"/>
      <c r="I219" s="57"/>
      <c r="J219" s="57"/>
      <c r="K219" s="5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7"/>
      <c r="AF219" s="107"/>
      <c r="AG219" s="107"/>
      <c r="AH219" s="107"/>
      <c r="AI219" s="107"/>
      <c r="AJ219" s="107"/>
      <c r="AK219" s="107"/>
    </row>
    <row r="220" spans="2:37" ht="15">
      <c r="B220" s="120"/>
      <c r="C220" s="57"/>
      <c r="D220" s="57"/>
      <c r="E220" s="57"/>
      <c r="F220" s="57"/>
      <c r="G220" s="57"/>
      <c r="H220" s="57"/>
      <c r="I220" s="57"/>
      <c r="J220" s="57"/>
      <c r="K220" s="5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/>
    </row>
    <row r="221" spans="2:37" ht="15">
      <c r="B221" s="120"/>
      <c r="C221" s="57"/>
      <c r="D221" s="57"/>
      <c r="E221" s="57"/>
      <c r="F221" s="57"/>
      <c r="G221" s="57"/>
      <c r="H221" s="57"/>
      <c r="I221" s="57"/>
      <c r="J221" s="57"/>
      <c r="K221" s="5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/>
    </row>
    <row r="222" spans="2:37" ht="15">
      <c r="B222" s="120"/>
      <c r="C222" s="57"/>
      <c r="D222" s="57"/>
      <c r="E222" s="57"/>
      <c r="F222" s="57"/>
      <c r="G222" s="57"/>
      <c r="H222" s="57"/>
      <c r="I222" s="57"/>
      <c r="J222" s="57"/>
      <c r="K222" s="5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/>
    </row>
    <row r="223" spans="2:37" ht="15">
      <c r="B223" s="120"/>
      <c r="C223" s="57"/>
      <c r="D223" s="57"/>
      <c r="E223" s="57"/>
      <c r="F223" s="57"/>
      <c r="G223" s="57"/>
      <c r="H223" s="57"/>
      <c r="I223" s="57"/>
      <c r="J223" s="57"/>
      <c r="K223" s="5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</row>
    <row r="224" spans="2:37" ht="15">
      <c r="B224" s="120"/>
      <c r="C224" s="57"/>
      <c r="D224" s="57"/>
      <c r="E224" s="57"/>
      <c r="F224" s="57"/>
      <c r="G224" s="57"/>
      <c r="H224" s="57"/>
      <c r="I224" s="57"/>
      <c r="J224" s="57"/>
      <c r="K224" s="5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</row>
    <row r="225" spans="2:37" ht="15">
      <c r="B225" s="120"/>
      <c r="C225" s="57"/>
      <c r="D225" s="57"/>
      <c r="E225" s="57"/>
      <c r="F225" s="57"/>
      <c r="G225" s="57"/>
      <c r="H225" s="57"/>
      <c r="I225" s="57"/>
      <c r="J225" s="57"/>
      <c r="K225" s="5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</row>
    <row r="226" spans="2:37" ht="15">
      <c r="B226" s="120"/>
      <c r="C226" s="57"/>
      <c r="D226" s="57"/>
      <c r="E226" s="57"/>
      <c r="F226" s="57"/>
      <c r="G226" s="57"/>
      <c r="H226" s="57"/>
      <c r="I226" s="57"/>
      <c r="J226" s="57"/>
      <c r="K226" s="5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</row>
    <row r="227" spans="2:37" ht="15">
      <c r="B227" s="120"/>
      <c r="C227" s="57"/>
      <c r="D227" s="57"/>
      <c r="E227" s="57"/>
      <c r="F227" s="57"/>
      <c r="G227" s="57"/>
      <c r="H227" s="57"/>
      <c r="I227" s="57"/>
      <c r="J227" s="57"/>
      <c r="K227" s="5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/>
    </row>
    <row r="228" spans="2:37" ht="15">
      <c r="B228" s="120"/>
      <c r="C228" s="57"/>
      <c r="D228" s="57"/>
      <c r="E228" s="57"/>
      <c r="F228" s="57"/>
      <c r="G228" s="57"/>
      <c r="H228" s="57"/>
      <c r="I228" s="57"/>
      <c r="J228" s="57"/>
      <c r="K228" s="5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</row>
    <row r="229" spans="2:37" ht="15">
      <c r="B229" s="120"/>
      <c r="C229" s="57"/>
      <c r="D229" s="57"/>
      <c r="E229" s="57"/>
      <c r="F229" s="57"/>
      <c r="G229" s="57"/>
      <c r="H229" s="57"/>
      <c r="I229" s="57"/>
      <c r="J229" s="57"/>
      <c r="K229" s="5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</row>
    <row r="230" spans="2:37" ht="15">
      <c r="B230" s="120"/>
      <c r="C230" s="57"/>
      <c r="D230" s="57"/>
      <c r="E230" s="57"/>
      <c r="F230" s="57"/>
      <c r="G230" s="57"/>
      <c r="H230" s="57"/>
      <c r="I230" s="57"/>
      <c r="J230" s="57"/>
      <c r="K230" s="5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</row>
    <row r="231" spans="2:37" ht="15">
      <c r="B231" s="120"/>
      <c r="C231" s="57"/>
      <c r="D231" s="57"/>
      <c r="E231" s="57"/>
      <c r="F231" s="57"/>
      <c r="G231" s="57"/>
      <c r="H231" s="57"/>
      <c r="I231" s="57"/>
      <c r="J231" s="57"/>
      <c r="K231" s="5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</row>
    <row r="232" spans="2:37" ht="15">
      <c r="B232" s="120"/>
      <c r="C232" s="57"/>
      <c r="D232" s="57"/>
      <c r="E232" s="57"/>
      <c r="F232" s="57"/>
      <c r="G232" s="57"/>
      <c r="H232" s="57"/>
      <c r="I232" s="57"/>
      <c r="J232" s="57"/>
      <c r="K232" s="5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</row>
    <row r="233" spans="2:37" ht="15">
      <c r="B233" s="120"/>
      <c r="C233" s="57"/>
      <c r="D233" s="57"/>
      <c r="E233" s="57"/>
      <c r="F233" s="57"/>
      <c r="G233" s="57"/>
      <c r="H233" s="57"/>
      <c r="I233" s="57"/>
      <c r="J233" s="57"/>
      <c r="K233" s="5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</row>
    <row r="234" spans="2:37" ht="15">
      <c r="B234" s="120"/>
      <c r="C234" s="57"/>
      <c r="D234" s="57"/>
      <c r="E234" s="57"/>
      <c r="F234" s="57"/>
      <c r="G234" s="57"/>
      <c r="H234" s="57"/>
      <c r="I234" s="57"/>
      <c r="J234" s="57"/>
      <c r="K234" s="5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</row>
    <row r="235" spans="2:37" ht="15">
      <c r="B235" s="120"/>
      <c r="C235" s="57"/>
      <c r="D235" s="57"/>
      <c r="E235" s="57"/>
      <c r="F235" s="57"/>
      <c r="G235" s="57"/>
      <c r="H235" s="57"/>
      <c r="I235" s="57"/>
      <c r="J235" s="57"/>
      <c r="K235" s="5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</row>
    <row r="236" spans="2:37" ht="15">
      <c r="B236" s="120"/>
      <c r="C236" s="57"/>
      <c r="D236" s="57"/>
      <c r="E236" s="57"/>
      <c r="F236" s="57"/>
      <c r="G236" s="57"/>
      <c r="H236" s="57"/>
      <c r="I236" s="57"/>
      <c r="J236" s="57"/>
      <c r="K236" s="5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</row>
    <row r="237" spans="2:37" ht="15">
      <c r="B237" s="120"/>
      <c r="C237" s="57"/>
      <c r="D237" s="57"/>
      <c r="E237" s="57"/>
      <c r="F237" s="57"/>
      <c r="G237" s="57"/>
      <c r="H237" s="57"/>
      <c r="I237" s="57"/>
      <c r="J237" s="57"/>
      <c r="K237" s="5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</row>
    <row r="238" spans="2:37" ht="15">
      <c r="B238" s="120"/>
      <c r="C238" s="57"/>
      <c r="D238" s="57"/>
      <c r="E238" s="57"/>
      <c r="F238" s="57"/>
      <c r="G238" s="57"/>
      <c r="H238" s="57"/>
      <c r="I238" s="57"/>
      <c r="J238" s="57"/>
      <c r="K238" s="5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</row>
    <row r="239" spans="2:37" ht="15">
      <c r="B239" s="120"/>
      <c r="C239" s="57"/>
      <c r="D239" s="57"/>
      <c r="E239" s="57"/>
      <c r="F239" s="57"/>
      <c r="G239" s="57"/>
      <c r="H239" s="57"/>
      <c r="I239" s="57"/>
      <c r="J239" s="57"/>
      <c r="K239" s="5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</row>
    <row r="240" spans="2:37" ht="15">
      <c r="B240" s="120"/>
      <c r="C240" s="57"/>
      <c r="D240" s="57"/>
      <c r="E240" s="57"/>
      <c r="F240" s="57"/>
      <c r="G240" s="57"/>
      <c r="H240" s="57"/>
      <c r="I240" s="57"/>
      <c r="J240" s="57"/>
      <c r="K240" s="5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</row>
    <row r="241" spans="2:37" ht="15">
      <c r="B241" s="120"/>
      <c r="C241" s="57"/>
      <c r="D241" s="57"/>
      <c r="E241" s="57"/>
      <c r="F241" s="57"/>
      <c r="G241" s="57"/>
      <c r="H241" s="57"/>
      <c r="I241" s="57"/>
      <c r="J241" s="57"/>
      <c r="K241" s="5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</row>
    <row r="242" spans="2:37" ht="15">
      <c r="B242" s="120"/>
      <c r="C242" s="57"/>
      <c r="D242" s="57"/>
      <c r="E242" s="57"/>
      <c r="F242" s="57"/>
      <c r="G242" s="57"/>
      <c r="H242" s="57"/>
      <c r="I242" s="57"/>
      <c r="J242" s="57"/>
      <c r="K242" s="5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</row>
    <row r="243" spans="2:37" ht="15">
      <c r="B243" s="120"/>
      <c r="C243" s="57"/>
      <c r="D243" s="57"/>
      <c r="E243" s="57"/>
      <c r="F243" s="57"/>
      <c r="G243" s="57"/>
      <c r="H243" s="57"/>
      <c r="I243" s="57"/>
      <c r="J243" s="57"/>
      <c r="K243" s="5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</row>
    <row r="244" spans="2:37" ht="15">
      <c r="B244" s="120"/>
      <c r="C244" s="57"/>
      <c r="D244" s="57"/>
      <c r="E244" s="57"/>
      <c r="F244" s="57"/>
      <c r="G244" s="57"/>
      <c r="H244" s="57"/>
      <c r="I244" s="57"/>
      <c r="J244" s="57"/>
      <c r="K244" s="5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</row>
    <row r="245" spans="2:37" ht="15">
      <c r="B245" s="120"/>
      <c r="C245" s="57"/>
      <c r="D245" s="57"/>
      <c r="E245" s="57"/>
      <c r="F245" s="57"/>
      <c r="G245" s="57"/>
      <c r="H245" s="57"/>
      <c r="I245" s="57"/>
      <c r="J245" s="57"/>
      <c r="K245" s="5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</row>
    <row r="246" spans="2:37" ht="15">
      <c r="B246" s="120"/>
      <c r="C246" s="57"/>
      <c r="D246" s="57"/>
      <c r="E246" s="57"/>
      <c r="F246" s="57"/>
      <c r="G246" s="57"/>
      <c r="H246" s="57"/>
      <c r="I246" s="57"/>
      <c r="J246" s="57"/>
      <c r="K246" s="5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</row>
    <row r="247" spans="2:37" ht="15">
      <c r="B247" s="120"/>
      <c r="C247" s="57"/>
      <c r="D247" s="57"/>
      <c r="E247" s="57"/>
      <c r="F247" s="57"/>
      <c r="G247" s="57"/>
      <c r="H247" s="57"/>
      <c r="I247" s="57"/>
      <c r="J247" s="57"/>
      <c r="K247" s="5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</row>
    <row r="248" spans="2:37" ht="15">
      <c r="B248" s="120"/>
      <c r="C248" s="57"/>
      <c r="D248" s="57"/>
      <c r="E248" s="57"/>
      <c r="F248" s="57"/>
      <c r="G248" s="57"/>
      <c r="H248" s="57"/>
      <c r="I248" s="57"/>
      <c r="J248" s="57"/>
      <c r="K248" s="5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</row>
    <row r="249" spans="2:37" ht="15">
      <c r="B249" s="120"/>
      <c r="C249" s="57"/>
      <c r="D249" s="57"/>
      <c r="E249" s="57"/>
      <c r="F249" s="57"/>
      <c r="G249" s="57"/>
      <c r="H249" s="57"/>
      <c r="I249" s="57"/>
      <c r="J249" s="57"/>
      <c r="K249" s="5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</row>
    <row r="250" spans="2:37" ht="15">
      <c r="B250" s="120"/>
      <c r="C250" s="57"/>
      <c r="D250" s="57"/>
      <c r="E250" s="57"/>
      <c r="F250" s="57"/>
      <c r="G250" s="57"/>
      <c r="H250" s="57"/>
      <c r="I250" s="57"/>
      <c r="J250" s="57"/>
      <c r="K250" s="5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</row>
    <row r="251" spans="2:37" ht="15">
      <c r="B251" s="120"/>
      <c r="C251" s="57"/>
      <c r="D251" s="57"/>
      <c r="E251" s="57"/>
      <c r="F251" s="57"/>
      <c r="G251" s="57"/>
      <c r="H251" s="57"/>
      <c r="I251" s="57"/>
      <c r="J251" s="57"/>
      <c r="K251" s="5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</row>
    <row r="252" spans="2:37" ht="15">
      <c r="B252" s="120"/>
      <c r="C252" s="57"/>
      <c r="D252" s="57"/>
      <c r="E252" s="57"/>
      <c r="F252" s="57"/>
      <c r="G252" s="57"/>
      <c r="H252" s="57"/>
      <c r="I252" s="57"/>
      <c r="J252" s="57"/>
      <c r="K252" s="5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</row>
    <row r="253" spans="2:37" ht="15">
      <c r="B253" s="120"/>
      <c r="C253" s="57"/>
      <c r="D253" s="57"/>
      <c r="E253" s="57"/>
      <c r="F253" s="57"/>
      <c r="G253" s="57"/>
      <c r="H253" s="57"/>
      <c r="I253" s="57"/>
      <c r="J253" s="57"/>
      <c r="K253" s="5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</row>
    <row r="254" spans="2:37" ht="15">
      <c r="B254" s="120"/>
      <c r="C254" s="57"/>
      <c r="D254" s="57"/>
      <c r="E254" s="57"/>
      <c r="F254" s="57"/>
      <c r="G254" s="57"/>
      <c r="H254" s="57"/>
      <c r="I254" s="57"/>
      <c r="J254" s="57"/>
      <c r="K254" s="5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</row>
    <row r="255" spans="2:37" ht="15">
      <c r="B255" s="120"/>
      <c r="C255" s="57"/>
      <c r="D255" s="57"/>
      <c r="E255" s="57"/>
      <c r="F255" s="57"/>
      <c r="G255" s="57"/>
      <c r="H255" s="57"/>
      <c r="I255" s="57"/>
      <c r="J255" s="57"/>
      <c r="K255" s="5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</row>
    <row r="256" spans="2:37" ht="15">
      <c r="B256" s="120"/>
      <c r="C256" s="57"/>
      <c r="D256" s="57"/>
      <c r="E256" s="57"/>
      <c r="F256" s="57"/>
      <c r="G256" s="57"/>
      <c r="H256" s="57"/>
      <c r="I256" s="57"/>
      <c r="J256" s="57"/>
      <c r="K256" s="5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</row>
    <row r="257" spans="2:37" ht="15">
      <c r="B257" s="120"/>
      <c r="C257" s="57"/>
      <c r="D257" s="57"/>
      <c r="E257" s="57"/>
      <c r="F257" s="57"/>
      <c r="G257" s="57"/>
      <c r="H257" s="57"/>
      <c r="I257" s="57"/>
      <c r="J257" s="57"/>
      <c r="K257" s="5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</row>
    <row r="258" spans="2:37" ht="15">
      <c r="B258" s="120"/>
      <c r="C258" s="57"/>
      <c r="D258" s="57"/>
      <c r="E258" s="57"/>
      <c r="F258" s="57"/>
      <c r="G258" s="57"/>
      <c r="H258" s="57"/>
      <c r="I258" s="57"/>
      <c r="J258" s="57"/>
      <c r="K258" s="5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</row>
    <row r="259" spans="2:37" ht="15">
      <c r="B259" s="120"/>
      <c r="C259" s="57"/>
      <c r="D259" s="57"/>
      <c r="E259" s="57"/>
      <c r="F259" s="57"/>
      <c r="G259" s="57"/>
      <c r="H259" s="57"/>
      <c r="I259" s="57"/>
      <c r="J259" s="57"/>
      <c r="K259" s="5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</row>
    <row r="260" spans="2:37" ht="15">
      <c r="B260" s="120"/>
      <c r="C260" s="57"/>
      <c r="D260" s="57"/>
      <c r="E260" s="57"/>
      <c r="F260" s="57"/>
      <c r="G260" s="57"/>
      <c r="H260" s="57"/>
      <c r="I260" s="57"/>
      <c r="J260" s="57"/>
      <c r="K260" s="5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</row>
    <row r="261" spans="2:37" ht="15">
      <c r="B261" s="120"/>
      <c r="C261" s="57"/>
      <c r="D261" s="57"/>
      <c r="E261" s="57"/>
      <c r="F261" s="57"/>
      <c r="G261" s="57"/>
      <c r="H261" s="57"/>
      <c r="I261" s="57"/>
      <c r="J261" s="57"/>
      <c r="K261" s="5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</row>
    <row r="262" spans="2:37" ht="15">
      <c r="B262" s="120"/>
      <c r="C262" s="57"/>
      <c r="D262" s="57"/>
      <c r="E262" s="57"/>
      <c r="F262" s="57"/>
      <c r="G262" s="57"/>
      <c r="H262" s="57"/>
      <c r="I262" s="57"/>
      <c r="J262" s="57"/>
      <c r="K262" s="5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</row>
    <row r="263" spans="2:37" ht="15">
      <c r="B263" s="120"/>
      <c r="C263" s="57"/>
      <c r="D263" s="57"/>
      <c r="E263" s="57"/>
      <c r="F263" s="57"/>
      <c r="G263" s="57"/>
      <c r="H263" s="57"/>
      <c r="I263" s="57"/>
      <c r="J263" s="57"/>
      <c r="K263" s="5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</row>
    <row r="264" spans="2:37" ht="15">
      <c r="B264" s="120"/>
      <c r="C264" s="57"/>
      <c r="D264" s="57"/>
      <c r="E264" s="57"/>
      <c r="F264" s="57"/>
      <c r="G264" s="57"/>
      <c r="H264" s="57"/>
      <c r="I264" s="57"/>
      <c r="J264" s="57"/>
      <c r="K264" s="5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</row>
    <row r="265" spans="2:37" ht="15">
      <c r="B265" s="120"/>
      <c r="C265" s="57"/>
      <c r="D265" s="57"/>
      <c r="E265" s="57"/>
      <c r="F265" s="57"/>
      <c r="G265" s="57"/>
      <c r="H265" s="57"/>
      <c r="I265" s="57"/>
      <c r="J265" s="57"/>
      <c r="K265" s="5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7"/>
      <c r="AC265" s="107"/>
      <c r="AD265" s="107"/>
      <c r="AE265" s="107"/>
      <c r="AF265" s="107"/>
      <c r="AG265" s="107"/>
      <c r="AH265" s="107"/>
      <c r="AI265" s="107"/>
      <c r="AJ265" s="107"/>
      <c r="AK265" s="107"/>
    </row>
    <row r="266" spans="2:37" ht="15">
      <c r="B266" s="120"/>
      <c r="C266" s="57"/>
      <c r="D266" s="57"/>
      <c r="E266" s="57"/>
      <c r="F266" s="57"/>
      <c r="G266" s="57"/>
      <c r="H266" s="57"/>
      <c r="I266" s="57"/>
      <c r="J266" s="57"/>
      <c r="K266" s="5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</row>
    <row r="267" spans="2:37" ht="15">
      <c r="B267" s="120"/>
      <c r="C267" s="57"/>
      <c r="D267" s="57"/>
      <c r="E267" s="57"/>
      <c r="F267" s="57"/>
      <c r="G267" s="57"/>
      <c r="H267" s="57"/>
      <c r="I267" s="57"/>
      <c r="J267" s="57"/>
      <c r="K267" s="5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</row>
    <row r="268" spans="2:37" ht="15">
      <c r="B268" s="120"/>
      <c r="C268" s="57"/>
      <c r="D268" s="57"/>
      <c r="E268" s="57"/>
      <c r="F268" s="57"/>
      <c r="G268" s="57"/>
      <c r="H268" s="57"/>
      <c r="I268" s="57"/>
      <c r="J268" s="57"/>
      <c r="K268" s="5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</row>
    <row r="269" spans="2:37" ht="15">
      <c r="B269" s="120"/>
      <c r="C269" s="57"/>
      <c r="D269" s="57"/>
      <c r="E269" s="57"/>
      <c r="F269" s="57"/>
      <c r="G269" s="57"/>
      <c r="H269" s="57"/>
      <c r="I269" s="57"/>
      <c r="J269" s="57"/>
      <c r="K269" s="5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</row>
    <row r="270" spans="2:37" ht="15">
      <c r="B270" s="120"/>
      <c r="C270" s="57"/>
      <c r="D270" s="57"/>
      <c r="E270" s="57"/>
      <c r="F270" s="57"/>
      <c r="G270" s="57"/>
      <c r="H270" s="57"/>
      <c r="I270" s="57"/>
      <c r="J270" s="57"/>
      <c r="K270" s="5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</row>
    <row r="271" spans="2:37" ht="15">
      <c r="B271" s="120"/>
      <c r="C271" s="57"/>
      <c r="D271" s="57"/>
      <c r="E271" s="57"/>
      <c r="F271" s="57"/>
      <c r="G271" s="57"/>
      <c r="H271" s="57"/>
      <c r="I271" s="57"/>
      <c r="J271" s="57"/>
      <c r="K271" s="5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</row>
    <row r="272" spans="2:37" ht="15">
      <c r="B272" s="120"/>
      <c r="C272" s="57"/>
      <c r="D272" s="57"/>
      <c r="E272" s="57"/>
      <c r="F272" s="57"/>
      <c r="G272" s="57"/>
      <c r="H272" s="57"/>
      <c r="I272" s="57"/>
      <c r="J272" s="57"/>
      <c r="K272" s="5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</row>
    <row r="273" spans="2:37" ht="15">
      <c r="B273" s="120"/>
      <c r="C273" s="57"/>
      <c r="D273" s="57"/>
      <c r="E273" s="57"/>
      <c r="F273" s="57"/>
      <c r="G273" s="57"/>
      <c r="H273" s="57"/>
      <c r="I273" s="57"/>
      <c r="J273" s="57"/>
      <c r="K273" s="5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</row>
    <row r="274" spans="2:37" ht="15">
      <c r="B274" s="120"/>
      <c r="C274" s="57"/>
      <c r="D274" s="57"/>
      <c r="E274" s="57"/>
      <c r="F274" s="57"/>
      <c r="G274" s="57"/>
      <c r="H274" s="57"/>
      <c r="I274" s="57"/>
      <c r="J274" s="57"/>
      <c r="K274" s="5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</row>
    <row r="275" spans="2:37" ht="15">
      <c r="B275" s="120"/>
      <c r="C275" s="57"/>
      <c r="D275" s="57"/>
      <c r="E275" s="57"/>
      <c r="F275" s="57"/>
      <c r="G275" s="57"/>
      <c r="H275" s="57"/>
      <c r="I275" s="57"/>
      <c r="J275" s="57"/>
      <c r="K275" s="5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</row>
    <row r="276" spans="2:37" ht="15">
      <c r="B276" s="120"/>
      <c r="C276" s="57"/>
      <c r="D276" s="57"/>
      <c r="E276" s="57"/>
      <c r="F276" s="57"/>
      <c r="G276" s="57"/>
      <c r="H276" s="57"/>
      <c r="I276" s="57"/>
      <c r="J276" s="57"/>
      <c r="K276" s="5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</row>
    <row r="277" spans="2:37" ht="15">
      <c r="B277" s="120"/>
      <c r="C277" s="57"/>
      <c r="D277" s="57"/>
      <c r="E277" s="57"/>
      <c r="F277" s="57"/>
      <c r="G277" s="57"/>
      <c r="H277" s="57"/>
      <c r="I277" s="57"/>
      <c r="J277" s="57"/>
      <c r="K277" s="5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</row>
    <row r="278" spans="2:37" ht="15">
      <c r="B278" s="120"/>
      <c r="C278" s="57"/>
      <c r="D278" s="57"/>
      <c r="E278" s="57"/>
      <c r="F278" s="57"/>
      <c r="G278" s="57"/>
      <c r="H278" s="57"/>
      <c r="I278" s="57"/>
      <c r="J278" s="57"/>
      <c r="K278" s="5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</row>
    <row r="279" spans="2:37" ht="15">
      <c r="B279" s="120"/>
      <c r="C279" s="57"/>
      <c r="D279" s="57"/>
      <c r="E279" s="57"/>
      <c r="F279" s="57"/>
      <c r="G279" s="57"/>
      <c r="H279" s="57"/>
      <c r="I279" s="57"/>
      <c r="J279" s="57"/>
      <c r="K279" s="5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</row>
    <row r="280" spans="2:37" ht="15">
      <c r="B280" s="120"/>
      <c r="C280" s="57"/>
      <c r="D280" s="57"/>
      <c r="E280" s="57"/>
      <c r="F280" s="57"/>
      <c r="G280" s="57"/>
      <c r="H280" s="57"/>
      <c r="I280" s="57"/>
      <c r="J280" s="57"/>
      <c r="K280" s="5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</row>
    <row r="281" spans="2:37" ht="15">
      <c r="B281" s="120"/>
      <c r="C281" s="57"/>
      <c r="D281" s="57"/>
      <c r="E281" s="57"/>
      <c r="F281" s="57"/>
      <c r="G281" s="57"/>
      <c r="H281" s="57"/>
      <c r="I281" s="57"/>
      <c r="J281" s="57"/>
      <c r="K281" s="5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</row>
    <row r="282" spans="2:37" ht="15">
      <c r="B282" s="120"/>
      <c r="C282" s="57"/>
      <c r="D282" s="57"/>
      <c r="E282" s="57"/>
      <c r="F282" s="57"/>
      <c r="G282" s="57"/>
      <c r="H282" s="57"/>
      <c r="I282" s="57"/>
      <c r="J282" s="57"/>
      <c r="K282" s="5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</row>
    <row r="283" spans="2:37" ht="15">
      <c r="B283" s="120"/>
      <c r="C283" s="57"/>
      <c r="D283" s="57"/>
      <c r="E283" s="57"/>
      <c r="F283" s="57"/>
      <c r="G283" s="57"/>
      <c r="H283" s="57"/>
      <c r="I283" s="57"/>
      <c r="J283" s="57"/>
      <c r="K283" s="5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</row>
    <row r="284" spans="2:37" ht="15">
      <c r="B284" s="120"/>
      <c r="C284" s="57"/>
      <c r="D284" s="57"/>
      <c r="E284" s="57"/>
      <c r="F284" s="57"/>
      <c r="G284" s="57"/>
      <c r="H284" s="57"/>
      <c r="I284" s="57"/>
      <c r="J284" s="57"/>
      <c r="K284" s="5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</row>
    <row r="285" spans="2:37" ht="15">
      <c r="B285" s="120"/>
      <c r="C285" s="57"/>
      <c r="D285" s="57"/>
      <c r="E285" s="57"/>
      <c r="F285" s="57"/>
      <c r="G285" s="57"/>
      <c r="H285" s="57"/>
      <c r="I285" s="57"/>
      <c r="J285" s="57"/>
      <c r="K285" s="5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</row>
    <row r="286" spans="2:37" ht="15">
      <c r="B286" s="120"/>
      <c r="C286" s="57"/>
      <c r="D286" s="57"/>
      <c r="E286" s="57"/>
      <c r="F286" s="57"/>
      <c r="G286" s="57"/>
      <c r="H286" s="57"/>
      <c r="I286" s="57"/>
      <c r="J286" s="57"/>
      <c r="K286" s="5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</row>
    <row r="287" spans="2:37" ht="15">
      <c r="B287" s="120"/>
      <c r="C287" s="57"/>
      <c r="D287" s="57"/>
      <c r="E287" s="57"/>
      <c r="F287" s="57"/>
      <c r="G287" s="57"/>
      <c r="H287" s="57"/>
      <c r="I287" s="57"/>
      <c r="J287" s="57"/>
      <c r="K287" s="5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</row>
    <row r="288" spans="2:37" ht="15">
      <c r="B288" s="120"/>
      <c r="C288" s="57"/>
      <c r="D288" s="57"/>
      <c r="E288" s="57"/>
      <c r="F288" s="57"/>
      <c r="G288" s="57"/>
      <c r="H288" s="57"/>
      <c r="I288" s="57"/>
      <c r="J288" s="57"/>
      <c r="K288" s="5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</row>
    <row r="289" spans="2:37" ht="15">
      <c r="B289" s="120"/>
      <c r="C289" s="57"/>
      <c r="D289" s="57"/>
      <c r="E289" s="57"/>
      <c r="F289" s="57"/>
      <c r="G289" s="57"/>
      <c r="H289" s="57"/>
      <c r="I289" s="57"/>
      <c r="J289" s="57"/>
      <c r="K289" s="5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</row>
    <row r="290" spans="2:37" ht="15">
      <c r="B290" s="120"/>
      <c r="C290" s="57"/>
      <c r="D290" s="57"/>
      <c r="E290" s="57"/>
      <c r="F290" s="57"/>
      <c r="G290" s="57"/>
      <c r="H290" s="57"/>
      <c r="I290" s="57"/>
      <c r="J290" s="57"/>
      <c r="K290" s="5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</row>
    <row r="291" spans="2:37" ht="15">
      <c r="B291" s="120"/>
      <c r="C291" s="57"/>
      <c r="D291" s="57"/>
      <c r="E291" s="57"/>
      <c r="F291" s="57"/>
      <c r="G291" s="57"/>
      <c r="H291" s="57"/>
      <c r="I291" s="57"/>
      <c r="J291" s="57"/>
      <c r="K291" s="5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</row>
    <row r="292" spans="2:37" ht="15">
      <c r="B292" s="120"/>
      <c r="C292" s="57"/>
      <c r="D292" s="57"/>
      <c r="E292" s="57"/>
      <c r="F292" s="57"/>
      <c r="G292" s="57"/>
      <c r="H292" s="57"/>
      <c r="I292" s="57"/>
      <c r="J292" s="57"/>
      <c r="K292" s="5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</row>
    <row r="293" spans="2:37" ht="15">
      <c r="B293" s="120"/>
      <c r="C293" s="57"/>
      <c r="D293" s="57"/>
      <c r="E293" s="57"/>
      <c r="F293" s="57"/>
      <c r="G293" s="57"/>
      <c r="H293" s="57"/>
      <c r="I293" s="57"/>
      <c r="J293" s="57"/>
      <c r="K293" s="5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</row>
    <row r="294" spans="2:37" ht="15">
      <c r="B294" s="120"/>
      <c r="C294" s="57"/>
      <c r="D294" s="57"/>
      <c r="E294" s="57"/>
      <c r="F294" s="57"/>
      <c r="G294" s="57"/>
      <c r="H294" s="57"/>
      <c r="I294" s="57"/>
      <c r="J294" s="57"/>
      <c r="K294" s="5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</row>
    <row r="295" spans="2:37" ht="15">
      <c r="B295" s="120"/>
      <c r="C295" s="57"/>
      <c r="D295" s="57"/>
      <c r="E295" s="57"/>
      <c r="F295" s="57"/>
      <c r="G295" s="57"/>
      <c r="H295" s="57"/>
      <c r="I295" s="57"/>
      <c r="J295" s="57"/>
      <c r="K295" s="5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</row>
    <row r="296" spans="2:37" ht="15">
      <c r="B296" s="120"/>
      <c r="C296" s="57"/>
      <c r="D296" s="57"/>
      <c r="E296" s="57"/>
      <c r="F296" s="57"/>
      <c r="G296" s="57"/>
      <c r="H296" s="57"/>
      <c r="I296" s="57"/>
      <c r="J296" s="57"/>
      <c r="K296" s="5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</row>
    <row r="297" spans="2:37" ht="15">
      <c r="B297" s="120"/>
      <c r="C297" s="57"/>
      <c r="D297" s="57"/>
      <c r="E297" s="57"/>
      <c r="F297" s="57"/>
      <c r="G297" s="57"/>
      <c r="H297" s="57"/>
      <c r="I297" s="57"/>
      <c r="J297" s="57"/>
      <c r="K297" s="5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</row>
    <row r="298" spans="2:37" ht="15">
      <c r="B298" s="120"/>
      <c r="C298" s="57"/>
      <c r="D298" s="57"/>
      <c r="E298" s="57"/>
      <c r="F298" s="57"/>
      <c r="G298" s="57"/>
      <c r="H298" s="57"/>
      <c r="I298" s="57"/>
      <c r="J298" s="57"/>
      <c r="K298" s="5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</row>
    <row r="299" spans="2:37" ht="15">
      <c r="B299" s="120"/>
      <c r="C299" s="57"/>
      <c r="D299" s="57"/>
      <c r="E299" s="57"/>
      <c r="F299" s="57"/>
      <c r="G299" s="57"/>
      <c r="H299" s="57"/>
      <c r="I299" s="57"/>
      <c r="J299" s="57"/>
      <c r="K299" s="5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</row>
    <row r="300" spans="2:37" ht="15">
      <c r="B300" s="120"/>
      <c r="C300" s="57"/>
      <c r="D300" s="57"/>
      <c r="E300" s="57"/>
      <c r="F300" s="57"/>
      <c r="G300" s="57"/>
      <c r="H300" s="57"/>
      <c r="I300" s="57"/>
      <c r="J300" s="57"/>
      <c r="K300" s="5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</row>
    <row r="301" spans="2:37" ht="15">
      <c r="B301" s="120"/>
      <c r="C301" s="57"/>
      <c r="D301" s="57"/>
      <c r="E301" s="57"/>
      <c r="F301" s="57"/>
      <c r="G301" s="57"/>
      <c r="H301" s="57"/>
      <c r="I301" s="57"/>
      <c r="J301" s="57"/>
      <c r="K301" s="5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</row>
    <row r="302" spans="2:37" ht="15">
      <c r="B302" s="120"/>
      <c r="C302" s="57"/>
      <c r="D302" s="57"/>
      <c r="E302" s="57"/>
      <c r="F302" s="57"/>
      <c r="G302" s="57"/>
      <c r="H302" s="57"/>
      <c r="I302" s="57"/>
      <c r="J302" s="57"/>
      <c r="K302" s="5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</row>
    <row r="303" spans="2:37" ht="15">
      <c r="B303" s="120"/>
      <c r="C303" s="57"/>
      <c r="D303" s="57"/>
      <c r="E303" s="57"/>
      <c r="F303" s="57"/>
      <c r="G303" s="57"/>
      <c r="H303" s="57"/>
      <c r="I303" s="57"/>
      <c r="J303" s="57"/>
      <c r="K303" s="5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</row>
    <row r="304" spans="2:37" ht="15">
      <c r="B304" s="120"/>
      <c r="C304" s="57"/>
      <c r="D304" s="57"/>
      <c r="E304" s="57"/>
      <c r="F304" s="57"/>
      <c r="G304" s="57"/>
      <c r="H304" s="57"/>
      <c r="I304" s="57"/>
      <c r="J304" s="57"/>
      <c r="K304" s="5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</row>
    <row r="305" spans="2:37" ht="15">
      <c r="B305" s="120"/>
      <c r="C305" s="57"/>
      <c r="D305" s="57"/>
      <c r="E305" s="57"/>
      <c r="F305" s="57"/>
      <c r="G305" s="57"/>
      <c r="H305" s="57"/>
      <c r="I305" s="57"/>
      <c r="J305" s="57"/>
      <c r="K305" s="5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</row>
    <row r="306" spans="2:37" ht="15">
      <c r="B306" s="120"/>
      <c r="C306" s="57"/>
      <c r="D306" s="57"/>
      <c r="E306" s="57"/>
      <c r="F306" s="57"/>
      <c r="G306" s="57"/>
      <c r="H306" s="57"/>
      <c r="I306" s="57"/>
      <c r="J306" s="57"/>
      <c r="K306" s="5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</row>
    <row r="307" spans="2:37" ht="15">
      <c r="B307" s="120"/>
      <c r="C307" s="57"/>
      <c r="D307" s="57"/>
      <c r="E307" s="57"/>
      <c r="F307" s="57"/>
      <c r="G307" s="57"/>
      <c r="H307" s="57"/>
      <c r="I307" s="57"/>
      <c r="J307" s="57"/>
      <c r="K307" s="5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</row>
    <row r="308" spans="2:37" ht="15">
      <c r="B308" s="120"/>
      <c r="C308" s="57"/>
      <c r="D308" s="57"/>
      <c r="E308" s="57"/>
      <c r="F308" s="57"/>
      <c r="G308" s="57"/>
      <c r="H308" s="57"/>
      <c r="I308" s="57"/>
      <c r="J308" s="57"/>
      <c r="K308" s="5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</row>
    <row r="309" spans="2:37" ht="15">
      <c r="B309" s="120"/>
      <c r="C309" s="57"/>
      <c r="D309" s="57"/>
      <c r="E309" s="57"/>
      <c r="F309" s="57"/>
      <c r="G309" s="57"/>
      <c r="H309" s="57"/>
      <c r="I309" s="57"/>
      <c r="J309" s="57"/>
      <c r="K309" s="5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</row>
    <row r="310" spans="2:37" ht="15">
      <c r="B310" s="120"/>
      <c r="C310" s="57"/>
      <c r="D310" s="57"/>
      <c r="E310" s="57"/>
      <c r="F310" s="57"/>
      <c r="G310" s="57"/>
      <c r="H310" s="57"/>
      <c r="I310" s="57"/>
      <c r="J310" s="57"/>
      <c r="K310" s="5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</row>
    <row r="311" spans="2:37" ht="15">
      <c r="B311" s="120"/>
      <c r="C311" s="57"/>
      <c r="D311" s="57"/>
      <c r="E311" s="57"/>
      <c r="F311" s="57"/>
      <c r="G311" s="57"/>
      <c r="H311" s="57"/>
      <c r="I311" s="57"/>
      <c r="J311" s="57"/>
      <c r="K311" s="5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</row>
    <row r="312" spans="2:37" ht="15">
      <c r="B312" s="120"/>
      <c r="C312" s="57"/>
      <c r="D312" s="57"/>
      <c r="E312" s="57"/>
      <c r="F312" s="57"/>
      <c r="G312" s="57"/>
      <c r="H312" s="57"/>
      <c r="I312" s="57"/>
      <c r="J312" s="57"/>
      <c r="K312" s="5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</row>
    <row r="313" spans="2:37" ht="15">
      <c r="B313" s="120"/>
      <c r="C313" s="57"/>
      <c r="D313" s="57"/>
      <c r="E313" s="57"/>
      <c r="F313" s="57"/>
      <c r="G313" s="57"/>
      <c r="H313" s="57"/>
      <c r="I313" s="57"/>
      <c r="J313" s="57"/>
      <c r="K313" s="5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</row>
    <row r="314" spans="2:37" ht="15">
      <c r="B314" s="120"/>
      <c r="C314" s="57"/>
      <c r="D314" s="57"/>
      <c r="E314" s="57"/>
      <c r="F314" s="57"/>
      <c r="G314" s="57"/>
      <c r="H314" s="57"/>
      <c r="I314" s="57"/>
      <c r="J314" s="57"/>
      <c r="K314" s="5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</row>
    <row r="315" spans="2:37" ht="15">
      <c r="B315" s="120"/>
      <c r="C315" s="57"/>
      <c r="D315" s="57"/>
      <c r="E315" s="57"/>
      <c r="F315" s="57"/>
      <c r="G315" s="57"/>
      <c r="H315" s="57"/>
      <c r="I315" s="57"/>
      <c r="J315" s="57"/>
      <c r="K315" s="5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</row>
    <row r="316" spans="2:37" ht="15">
      <c r="B316" s="120"/>
      <c r="C316" s="57"/>
      <c r="D316" s="57"/>
      <c r="E316" s="57"/>
      <c r="F316" s="57"/>
      <c r="G316" s="57"/>
      <c r="H316" s="57"/>
      <c r="I316" s="57"/>
      <c r="J316" s="57"/>
      <c r="K316" s="5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/>
    </row>
    <row r="317" spans="2:37" ht="15">
      <c r="B317" s="120"/>
      <c r="C317" s="57"/>
      <c r="D317" s="57"/>
      <c r="E317" s="57"/>
      <c r="F317" s="57"/>
      <c r="G317" s="57"/>
      <c r="H317" s="57"/>
      <c r="I317" s="57"/>
      <c r="J317" s="57"/>
      <c r="K317" s="5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</row>
    <row r="318" spans="2:37" ht="15">
      <c r="B318" s="120"/>
      <c r="C318" s="57"/>
      <c r="D318" s="57"/>
      <c r="E318" s="57"/>
      <c r="F318" s="57"/>
      <c r="G318" s="57"/>
      <c r="H318" s="57"/>
      <c r="I318" s="57"/>
      <c r="J318" s="57"/>
      <c r="K318" s="5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</row>
    <row r="319" spans="2:37" ht="15">
      <c r="B319" s="120"/>
      <c r="C319" s="57"/>
      <c r="D319" s="57"/>
      <c r="E319" s="57"/>
      <c r="F319" s="57"/>
      <c r="G319" s="57"/>
      <c r="H319" s="57"/>
      <c r="I319" s="57"/>
      <c r="J319" s="57"/>
      <c r="K319" s="5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</row>
    <row r="320" spans="2:37" ht="15">
      <c r="B320" s="120"/>
      <c r="C320" s="57"/>
      <c r="D320" s="57"/>
      <c r="E320" s="57"/>
      <c r="F320" s="57"/>
      <c r="G320" s="57"/>
      <c r="H320" s="57"/>
      <c r="I320" s="57"/>
      <c r="J320" s="57"/>
      <c r="K320" s="5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</row>
    <row r="321" spans="2:37" ht="15">
      <c r="B321" s="120"/>
      <c r="C321" s="57"/>
      <c r="D321" s="57"/>
      <c r="E321" s="57"/>
      <c r="F321" s="57"/>
      <c r="G321" s="57"/>
      <c r="H321" s="57"/>
      <c r="I321" s="57"/>
      <c r="J321" s="57"/>
      <c r="K321" s="5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</row>
    <row r="322" spans="2:37" ht="15">
      <c r="B322" s="120"/>
      <c r="C322" s="57"/>
      <c r="D322" s="57"/>
      <c r="E322" s="57"/>
      <c r="F322" s="57"/>
      <c r="G322" s="57"/>
      <c r="H322" s="57"/>
      <c r="I322" s="57"/>
      <c r="J322" s="57"/>
      <c r="K322" s="5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</row>
    <row r="323" spans="2:37" ht="15">
      <c r="B323" s="120"/>
      <c r="C323" s="57"/>
      <c r="D323" s="57"/>
      <c r="E323" s="57"/>
      <c r="F323" s="57"/>
      <c r="G323" s="57"/>
      <c r="H323" s="57"/>
      <c r="I323" s="57"/>
      <c r="J323" s="57"/>
      <c r="K323" s="5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</row>
    <row r="324" spans="2:37" ht="15">
      <c r="B324" s="120"/>
      <c r="C324" s="57"/>
      <c r="D324" s="57"/>
      <c r="E324" s="57"/>
      <c r="F324" s="57"/>
      <c r="G324" s="57"/>
      <c r="H324" s="57"/>
      <c r="I324" s="57"/>
      <c r="J324" s="57"/>
      <c r="K324" s="5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</row>
    <row r="325" spans="2:37" ht="15">
      <c r="B325" s="120"/>
      <c r="C325" s="57"/>
      <c r="D325" s="57"/>
      <c r="E325" s="57"/>
      <c r="F325" s="57"/>
      <c r="G325" s="57"/>
      <c r="H325" s="57"/>
      <c r="I325" s="57"/>
      <c r="J325" s="57"/>
      <c r="K325" s="5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</row>
    <row r="326" spans="2:37" ht="15">
      <c r="B326" s="120"/>
      <c r="C326" s="57"/>
      <c r="D326" s="57"/>
      <c r="E326" s="57"/>
      <c r="F326" s="57"/>
      <c r="G326" s="57"/>
      <c r="H326" s="57"/>
      <c r="I326" s="57"/>
      <c r="J326" s="57"/>
      <c r="K326" s="5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</row>
    <row r="327" spans="2:37" ht="15">
      <c r="B327" s="120"/>
      <c r="C327" s="57"/>
      <c r="D327" s="57"/>
      <c r="E327" s="57"/>
      <c r="F327" s="57"/>
      <c r="G327" s="57"/>
      <c r="H327" s="57"/>
      <c r="I327" s="57"/>
      <c r="J327" s="57"/>
      <c r="K327" s="5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</row>
    <row r="328" spans="2:37" ht="15">
      <c r="B328" s="120"/>
      <c r="C328" s="57"/>
      <c r="D328" s="57"/>
      <c r="E328" s="57"/>
      <c r="F328" s="57"/>
      <c r="G328" s="57"/>
      <c r="H328" s="57"/>
      <c r="I328" s="57"/>
      <c r="J328" s="57"/>
      <c r="K328" s="5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</row>
    <row r="329" spans="2:37" ht="15">
      <c r="B329" s="120"/>
      <c r="C329" s="57"/>
      <c r="D329" s="57"/>
      <c r="E329" s="57"/>
      <c r="F329" s="57"/>
      <c r="G329" s="57"/>
      <c r="H329" s="57"/>
      <c r="I329" s="57"/>
      <c r="J329" s="57"/>
      <c r="K329" s="5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</row>
    <row r="330" spans="2:37" ht="15">
      <c r="B330" s="120"/>
      <c r="C330" s="57"/>
      <c r="D330" s="57"/>
      <c r="E330" s="57"/>
      <c r="F330" s="57"/>
      <c r="G330" s="57"/>
      <c r="H330" s="57"/>
      <c r="I330" s="57"/>
      <c r="J330" s="57"/>
      <c r="K330" s="5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</row>
    <row r="331" spans="2:37" ht="15">
      <c r="B331" s="120"/>
      <c r="C331" s="57"/>
      <c r="D331" s="57"/>
      <c r="E331" s="57"/>
      <c r="F331" s="57"/>
      <c r="G331" s="57"/>
      <c r="H331" s="57"/>
      <c r="I331" s="57"/>
      <c r="J331" s="57"/>
      <c r="K331" s="5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</row>
    <row r="332" spans="2:37" ht="15">
      <c r="B332" s="120"/>
      <c r="C332" s="57"/>
      <c r="D332" s="57"/>
      <c r="E332" s="57"/>
      <c r="F332" s="57"/>
      <c r="G332" s="57"/>
      <c r="H332" s="57"/>
      <c r="I332" s="57"/>
      <c r="J332" s="57"/>
      <c r="K332" s="5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</row>
    <row r="333" spans="2:37" ht="15">
      <c r="B333" s="120"/>
      <c r="C333" s="57"/>
      <c r="D333" s="57"/>
      <c r="E333" s="57"/>
      <c r="F333" s="57"/>
      <c r="G333" s="57"/>
      <c r="H333" s="57"/>
      <c r="I333" s="57"/>
      <c r="J333" s="57"/>
      <c r="K333" s="5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</row>
    <row r="334" spans="2:37" ht="15">
      <c r="B334" s="120"/>
      <c r="C334" s="57"/>
      <c r="D334" s="57"/>
      <c r="E334" s="57"/>
      <c r="F334" s="57"/>
      <c r="G334" s="57"/>
      <c r="H334" s="57"/>
      <c r="I334" s="57"/>
      <c r="J334" s="57"/>
      <c r="K334" s="5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</row>
    <row r="335" spans="2:37" ht="15">
      <c r="B335" s="120"/>
      <c r="C335" s="57"/>
      <c r="D335" s="57"/>
      <c r="E335" s="57"/>
      <c r="F335" s="57"/>
      <c r="G335" s="57"/>
      <c r="H335" s="57"/>
      <c r="I335" s="57"/>
      <c r="J335" s="57"/>
      <c r="K335" s="5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</row>
    <row r="336" spans="2:37" ht="15">
      <c r="B336" s="120"/>
      <c r="C336" s="57"/>
      <c r="D336" s="57"/>
      <c r="E336" s="57"/>
      <c r="F336" s="57"/>
      <c r="G336" s="57"/>
      <c r="H336" s="57"/>
      <c r="I336" s="57"/>
      <c r="J336" s="57"/>
      <c r="K336" s="5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</row>
    <row r="337" spans="2:37" ht="15">
      <c r="B337" s="120"/>
      <c r="C337" s="57"/>
      <c r="D337" s="57"/>
      <c r="E337" s="57"/>
      <c r="F337" s="57"/>
      <c r="G337" s="57"/>
      <c r="H337" s="57"/>
      <c r="I337" s="57"/>
      <c r="J337" s="57"/>
      <c r="K337" s="5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</row>
    <row r="338" spans="2:37" ht="15">
      <c r="B338" s="120"/>
      <c r="C338" s="57"/>
      <c r="D338" s="57"/>
      <c r="E338" s="57"/>
      <c r="F338" s="57"/>
      <c r="G338" s="57"/>
      <c r="H338" s="57"/>
      <c r="I338" s="57"/>
      <c r="J338" s="57"/>
      <c r="K338" s="5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</row>
    <row r="339" spans="2:37" ht="15">
      <c r="B339" s="120"/>
      <c r="C339" s="57"/>
      <c r="D339" s="57"/>
      <c r="E339" s="57"/>
      <c r="F339" s="57"/>
      <c r="G339" s="57"/>
      <c r="H339" s="57"/>
      <c r="I339" s="57"/>
      <c r="J339" s="57"/>
      <c r="K339" s="5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</row>
    <row r="340" spans="2:37" ht="15">
      <c r="B340" s="120"/>
      <c r="C340" s="57"/>
      <c r="D340" s="57"/>
      <c r="E340" s="57"/>
      <c r="F340" s="57"/>
      <c r="G340" s="57"/>
      <c r="H340" s="57"/>
      <c r="I340" s="57"/>
      <c r="J340" s="57"/>
      <c r="K340" s="5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</row>
    <row r="341" spans="2:37" ht="15">
      <c r="B341" s="120"/>
      <c r="C341" s="57"/>
      <c r="D341" s="57"/>
      <c r="E341" s="57"/>
      <c r="F341" s="57"/>
      <c r="G341" s="57"/>
      <c r="H341" s="57"/>
      <c r="I341" s="57"/>
      <c r="J341" s="57"/>
      <c r="K341" s="5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</row>
    <row r="342" spans="2:37" ht="15">
      <c r="B342" s="120"/>
      <c r="C342" s="57"/>
      <c r="D342" s="57"/>
      <c r="E342" s="57"/>
      <c r="F342" s="57"/>
      <c r="G342" s="57"/>
      <c r="H342" s="57"/>
      <c r="I342" s="57"/>
      <c r="J342" s="57"/>
      <c r="K342" s="5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</row>
    <row r="343" spans="2:37" ht="15">
      <c r="B343" s="120"/>
      <c r="C343" s="57"/>
      <c r="D343" s="57"/>
      <c r="E343" s="57"/>
      <c r="F343" s="57"/>
      <c r="G343" s="57"/>
      <c r="H343" s="57"/>
      <c r="I343" s="57"/>
      <c r="J343" s="57"/>
      <c r="K343" s="5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</row>
    <row r="344" spans="2:37" ht="15">
      <c r="B344" s="120"/>
      <c r="C344" s="57"/>
      <c r="D344" s="57"/>
      <c r="E344" s="57"/>
      <c r="F344" s="57"/>
      <c r="G344" s="57"/>
      <c r="H344" s="57"/>
      <c r="I344" s="57"/>
      <c r="J344" s="57"/>
      <c r="K344" s="5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</row>
    <row r="345" spans="2:37" ht="15">
      <c r="B345" s="120"/>
      <c r="C345" s="57"/>
      <c r="D345" s="57"/>
      <c r="E345" s="57"/>
      <c r="F345" s="57"/>
      <c r="G345" s="57"/>
      <c r="H345" s="57"/>
      <c r="I345" s="57"/>
      <c r="J345" s="57"/>
      <c r="K345" s="5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</row>
    <row r="346" spans="2:37" ht="15">
      <c r="B346" s="120"/>
      <c r="C346" s="57"/>
      <c r="D346" s="57"/>
      <c r="E346" s="57"/>
      <c r="F346" s="57"/>
      <c r="G346" s="57"/>
      <c r="H346" s="57"/>
      <c r="I346" s="57"/>
      <c r="J346" s="57"/>
      <c r="K346" s="5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</row>
    <row r="347" spans="2:37" ht="15">
      <c r="B347" s="120"/>
      <c r="C347" s="57"/>
      <c r="D347" s="57"/>
      <c r="E347" s="57"/>
      <c r="F347" s="57"/>
      <c r="G347" s="57"/>
      <c r="H347" s="57"/>
      <c r="I347" s="57"/>
      <c r="J347" s="57"/>
      <c r="K347" s="5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</row>
    <row r="348" spans="2:37" ht="15">
      <c r="B348" s="120"/>
      <c r="C348" s="57"/>
      <c r="D348" s="57"/>
      <c r="E348" s="57"/>
      <c r="F348" s="57"/>
      <c r="G348" s="57"/>
      <c r="H348" s="57"/>
      <c r="I348" s="57"/>
      <c r="J348" s="57"/>
      <c r="K348" s="5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</row>
    <row r="349" spans="2:37" ht="15">
      <c r="B349" s="120"/>
      <c r="C349" s="57"/>
      <c r="D349" s="57"/>
      <c r="E349" s="57"/>
      <c r="F349" s="57"/>
      <c r="G349" s="57"/>
      <c r="H349" s="57"/>
      <c r="I349" s="57"/>
      <c r="J349" s="57"/>
      <c r="K349" s="5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</row>
    <row r="350" spans="2:37" ht="15">
      <c r="B350" s="120"/>
      <c r="C350" s="57"/>
      <c r="D350" s="57"/>
      <c r="E350" s="57"/>
      <c r="F350" s="57"/>
      <c r="G350" s="57"/>
      <c r="H350" s="57"/>
      <c r="I350" s="57"/>
      <c r="J350" s="57"/>
      <c r="K350" s="5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</row>
    <row r="351" spans="2:37" ht="15">
      <c r="B351" s="120"/>
      <c r="C351" s="57"/>
      <c r="D351" s="57"/>
      <c r="E351" s="57"/>
      <c r="F351" s="57"/>
      <c r="G351" s="57"/>
      <c r="H351" s="57"/>
      <c r="I351" s="57"/>
      <c r="J351" s="57"/>
      <c r="K351" s="5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</row>
    <row r="352" spans="2:37" ht="15">
      <c r="B352" s="120"/>
      <c r="C352" s="57"/>
      <c r="D352" s="57"/>
      <c r="E352" s="57"/>
      <c r="F352" s="57"/>
      <c r="G352" s="57"/>
      <c r="H352" s="57"/>
      <c r="I352" s="57"/>
      <c r="J352" s="57"/>
      <c r="K352" s="5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</row>
    <row r="353" spans="2:37" ht="15">
      <c r="B353" s="120"/>
      <c r="C353" s="57"/>
      <c r="D353" s="57"/>
      <c r="E353" s="57"/>
      <c r="F353" s="57"/>
      <c r="G353" s="57"/>
      <c r="H353" s="57"/>
      <c r="I353" s="57"/>
      <c r="J353" s="57"/>
      <c r="K353" s="5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</row>
    <row r="354" spans="2:37" ht="15">
      <c r="B354" s="120"/>
      <c r="C354" s="57"/>
      <c r="D354" s="57"/>
      <c r="E354" s="57"/>
      <c r="F354" s="57"/>
      <c r="G354" s="57"/>
      <c r="H354" s="57"/>
      <c r="I354" s="57"/>
      <c r="J354" s="57"/>
      <c r="K354" s="5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</row>
    <row r="355" spans="2:37" ht="15">
      <c r="B355" s="120"/>
      <c r="C355" s="57"/>
      <c r="D355" s="57"/>
      <c r="E355" s="57"/>
      <c r="F355" s="57"/>
      <c r="G355" s="57"/>
      <c r="H355" s="57"/>
      <c r="I355" s="57"/>
      <c r="J355" s="57"/>
      <c r="K355" s="5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</row>
    <row r="356" spans="2:37" ht="15">
      <c r="B356" s="120"/>
      <c r="C356" s="57"/>
      <c r="D356" s="57"/>
      <c r="E356" s="57"/>
      <c r="F356" s="57"/>
      <c r="G356" s="57"/>
      <c r="H356" s="57"/>
      <c r="I356" s="57"/>
      <c r="J356" s="57"/>
      <c r="K356" s="5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</row>
    <row r="357" spans="2:37" ht="15">
      <c r="B357" s="120"/>
      <c r="C357" s="57"/>
      <c r="D357" s="57"/>
      <c r="E357" s="57"/>
      <c r="F357" s="57"/>
      <c r="G357" s="57"/>
      <c r="H357" s="57"/>
      <c r="I357" s="57"/>
      <c r="J357" s="57"/>
      <c r="K357" s="5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</row>
    <row r="358" spans="2:37" ht="15">
      <c r="B358" s="120"/>
      <c r="C358" s="57"/>
      <c r="D358" s="57"/>
      <c r="E358" s="57"/>
      <c r="F358" s="57"/>
      <c r="G358" s="57"/>
      <c r="H358" s="57"/>
      <c r="I358" s="57"/>
      <c r="J358" s="57"/>
      <c r="K358" s="5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</row>
    <row r="359" spans="2:37" ht="15">
      <c r="B359" s="120"/>
      <c r="C359" s="57"/>
      <c r="D359" s="57"/>
      <c r="E359" s="57"/>
      <c r="F359" s="57"/>
      <c r="G359" s="57"/>
      <c r="H359" s="57"/>
      <c r="I359" s="57"/>
      <c r="J359" s="57"/>
      <c r="K359" s="5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</row>
    <row r="360" spans="2:37" ht="15">
      <c r="B360" s="120"/>
      <c r="C360" s="57"/>
      <c r="D360" s="57"/>
      <c r="E360" s="57"/>
      <c r="F360" s="57"/>
      <c r="G360" s="57"/>
      <c r="H360" s="57"/>
      <c r="I360" s="57"/>
      <c r="J360" s="57"/>
      <c r="K360" s="5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</row>
    <row r="361" spans="2:37" ht="15">
      <c r="B361" s="120"/>
      <c r="C361" s="57"/>
      <c r="D361" s="57"/>
      <c r="E361" s="57"/>
      <c r="F361" s="57"/>
      <c r="G361" s="57"/>
      <c r="H361" s="57"/>
      <c r="I361" s="57"/>
      <c r="J361" s="57"/>
      <c r="K361" s="5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</row>
    <row r="362" spans="2:37" ht="15">
      <c r="B362" s="120"/>
      <c r="C362" s="57"/>
      <c r="D362" s="57"/>
      <c r="E362" s="57"/>
      <c r="F362" s="57"/>
      <c r="G362" s="57"/>
      <c r="H362" s="57"/>
      <c r="I362" s="57"/>
      <c r="J362" s="57"/>
      <c r="K362" s="5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</row>
    <row r="363" spans="2:37" ht="15">
      <c r="B363" s="120"/>
      <c r="C363" s="57"/>
      <c r="D363" s="57"/>
      <c r="E363" s="57"/>
      <c r="F363" s="57"/>
      <c r="G363" s="57"/>
      <c r="H363" s="57"/>
      <c r="I363" s="57"/>
      <c r="J363" s="57"/>
      <c r="K363" s="5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</row>
    <row r="364" spans="2:37" ht="15">
      <c r="B364" s="120"/>
      <c r="C364" s="57"/>
      <c r="D364" s="57"/>
      <c r="E364" s="57"/>
      <c r="F364" s="57"/>
      <c r="G364" s="57"/>
      <c r="H364" s="57"/>
      <c r="I364" s="57"/>
      <c r="J364" s="57"/>
      <c r="K364" s="5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</row>
    <row r="365" spans="2:37" ht="15">
      <c r="B365" s="120"/>
      <c r="C365" s="57"/>
      <c r="D365" s="57"/>
      <c r="E365" s="57"/>
      <c r="F365" s="57"/>
      <c r="G365" s="57"/>
      <c r="H365" s="57"/>
      <c r="I365" s="57"/>
      <c r="J365" s="57"/>
      <c r="K365" s="5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</row>
    <row r="366" spans="2:37" ht="15">
      <c r="B366" s="120"/>
      <c r="C366" s="57"/>
      <c r="D366" s="57"/>
      <c r="E366" s="57"/>
      <c r="F366" s="57"/>
      <c r="G366" s="57"/>
      <c r="H366" s="57"/>
      <c r="I366" s="57"/>
      <c r="J366" s="57"/>
      <c r="K366" s="5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</row>
    <row r="367" spans="2:37" ht="15">
      <c r="B367" s="120"/>
      <c r="C367" s="57"/>
      <c r="D367" s="57"/>
      <c r="E367" s="57"/>
      <c r="F367" s="57"/>
      <c r="G367" s="57"/>
      <c r="H367" s="57"/>
      <c r="I367" s="57"/>
      <c r="J367" s="57"/>
      <c r="K367" s="5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</row>
    <row r="368" spans="2:37" ht="15">
      <c r="B368" s="120"/>
      <c r="C368" s="57"/>
      <c r="D368" s="57"/>
      <c r="E368" s="57"/>
      <c r="F368" s="57"/>
      <c r="G368" s="57"/>
      <c r="H368" s="57"/>
      <c r="I368" s="57"/>
      <c r="J368" s="57"/>
      <c r="K368" s="5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</row>
    <row r="369" spans="2:37" ht="15">
      <c r="B369" s="120"/>
      <c r="C369" s="57"/>
      <c r="D369" s="57"/>
      <c r="E369" s="57"/>
      <c r="F369" s="57"/>
      <c r="G369" s="57"/>
      <c r="H369" s="57"/>
      <c r="I369" s="57"/>
      <c r="J369" s="57"/>
      <c r="K369" s="5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</row>
    <row r="370" spans="2:37" ht="15">
      <c r="B370" s="120"/>
      <c r="C370" s="57"/>
      <c r="D370" s="57"/>
      <c r="E370" s="57"/>
      <c r="F370" s="57"/>
      <c r="G370" s="57"/>
      <c r="H370" s="57"/>
      <c r="I370" s="57"/>
      <c r="J370" s="57"/>
      <c r="K370" s="5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</row>
    <row r="371" spans="2:37" ht="15">
      <c r="B371" s="120"/>
      <c r="C371" s="57"/>
      <c r="D371" s="57"/>
      <c r="E371" s="57"/>
      <c r="F371" s="57"/>
      <c r="G371" s="57"/>
      <c r="H371" s="57"/>
      <c r="I371" s="57"/>
      <c r="J371" s="57"/>
      <c r="K371" s="5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</row>
    <row r="372" spans="2:37" ht="15">
      <c r="B372" s="120"/>
      <c r="C372" s="57"/>
      <c r="D372" s="57"/>
      <c r="E372" s="57"/>
      <c r="F372" s="57"/>
      <c r="G372" s="57"/>
      <c r="H372" s="57"/>
      <c r="I372" s="57"/>
      <c r="J372" s="57"/>
      <c r="K372" s="5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</row>
    <row r="373" spans="2:37" ht="15">
      <c r="B373" s="120"/>
      <c r="C373" s="57"/>
      <c r="D373" s="57"/>
      <c r="E373" s="57"/>
      <c r="F373" s="57"/>
      <c r="G373" s="57"/>
      <c r="H373" s="57"/>
      <c r="I373" s="57"/>
      <c r="J373" s="57"/>
      <c r="K373" s="5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</row>
    <row r="374" spans="2:37" ht="15">
      <c r="B374" s="120"/>
      <c r="C374" s="57"/>
      <c r="D374" s="57"/>
      <c r="E374" s="57"/>
      <c r="F374" s="57"/>
      <c r="G374" s="57"/>
      <c r="H374" s="57"/>
      <c r="I374" s="57"/>
      <c r="J374" s="57"/>
      <c r="K374" s="5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</row>
    <row r="375" spans="2:37" ht="15">
      <c r="B375" s="120"/>
      <c r="C375" s="57"/>
      <c r="D375" s="57"/>
      <c r="E375" s="57"/>
      <c r="F375" s="57"/>
      <c r="G375" s="57"/>
      <c r="H375" s="57"/>
      <c r="I375" s="57"/>
      <c r="J375" s="57"/>
      <c r="K375" s="5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</row>
    <row r="376" spans="2:37" ht="15">
      <c r="B376" s="120"/>
      <c r="C376" s="57"/>
      <c r="D376" s="57"/>
      <c r="E376" s="57"/>
      <c r="F376" s="57"/>
      <c r="G376" s="57"/>
      <c r="H376" s="57"/>
      <c r="I376" s="57"/>
      <c r="J376" s="57"/>
      <c r="K376" s="5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</row>
    <row r="377" spans="2:37" ht="15">
      <c r="B377" s="120"/>
      <c r="C377" s="57"/>
      <c r="D377" s="57"/>
      <c r="E377" s="57"/>
      <c r="F377" s="57"/>
      <c r="G377" s="57"/>
      <c r="H377" s="57"/>
      <c r="I377" s="57"/>
      <c r="J377" s="57"/>
      <c r="K377" s="5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</row>
    <row r="378" spans="2:37" ht="15">
      <c r="B378" s="120"/>
      <c r="C378" s="57"/>
      <c r="D378" s="57"/>
      <c r="E378" s="57"/>
      <c r="F378" s="57"/>
      <c r="G378" s="57"/>
      <c r="H378" s="57"/>
      <c r="I378" s="57"/>
      <c r="J378" s="57"/>
      <c r="K378" s="5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</row>
    <row r="379" spans="2:37" ht="15">
      <c r="B379" s="120"/>
      <c r="C379" s="57"/>
      <c r="D379" s="57"/>
      <c r="E379" s="57"/>
      <c r="F379" s="57"/>
      <c r="G379" s="57"/>
      <c r="H379" s="57"/>
      <c r="I379" s="57"/>
      <c r="J379" s="57"/>
      <c r="K379" s="5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</row>
    <row r="380" spans="2:37" ht="15">
      <c r="B380" s="120"/>
      <c r="C380" s="57"/>
      <c r="D380" s="57"/>
      <c r="E380" s="57"/>
      <c r="F380" s="57"/>
      <c r="G380" s="57"/>
      <c r="H380" s="57"/>
      <c r="I380" s="57"/>
      <c r="J380" s="57"/>
      <c r="K380" s="5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</row>
    <row r="381" spans="2:37" ht="15">
      <c r="B381" s="120"/>
      <c r="C381" s="57"/>
      <c r="D381" s="57"/>
      <c r="E381" s="57"/>
      <c r="F381" s="57"/>
      <c r="G381" s="57"/>
      <c r="H381" s="57"/>
      <c r="I381" s="57"/>
      <c r="J381" s="57"/>
      <c r="K381" s="5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</row>
    <row r="382" spans="2:37" ht="15">
      <c r="B382" s="120"/>
      <c r="C382" s="57"/>
      <c r="D382" s="57"/>
      <c r="E382" s="57"/>
      <c r="F382" s="57"/>
      <c r="G382" s="57"/>
      <c r="H382" s="57"/>
      <c r="I382" s="57"/>
      <c r="J382" s="57"/>
      <c r="K382" s="5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</row>
    <row r="383" spans="2:37" ht="15">
      <c r="B383" s="120"/>
      <c r="C383" s="57"/>
      <c r="D383" s="57"/>
      <c r="E383" s="57"/>
      <c r="F383" s="57"/>
      <c r="G383" s="57"/>
      <c r="H383" s="57"/>
      <c r="I383" s="57"/>
      <c r="J383" s="57"/>
      <c r="K383" s="5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</row>
    <row r="384" spans="2:37" ht="15">
      <c r="B384" s="120"/>
      <c r="C384" s="57"/>
      <c r="D384" s="57"/>
      <c r="E384" s="57"/>
      <c r="F384" s="57"/>
      <c r="G384" s="57"/>
      <c r="H384" s="57"/>
      <c r="I384" s="57"/>
      <c r="J384" s="57"/>
      <c r="K384" s="5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</row>
    <row r="385" spans="2:37" ht="15">
      <c r="B385" s="120"/>
      <c r="C385" s="57"/>
      <c r="D385" s="57"/>
      <c r="E385" s="57"/>
      <c r="F385" s="57"/>
      <c r="G385" s="57"/>
      <c r="H385" s="57"/>
      <c r="I385" s="57"/>
      <c r="J385" s="57"/>
      <c r="K385" s="5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</row>
    <row r="386" spans="2:37" ht="15">
      <c r="B386" s="120"/>
      <c r="C386" s="57"/>
      <c r="D386" s="57"/>
      <c r="E386" s="57"/>
      <c r="F386" s="57"/>
      <c r="G386" s="57"/>
      <c r="H386" s="57"/>
      <c r="I386" s="57"/>
      <c r="J386" s="57"/>
      <c r="K386" s="5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  <c r="AB386" s="107"/>
      <c r="AC386" s="107"/>
      <c r="AD386" s="107"/>
      <c r="AE386" s="107"/>
      <c r="AF386" s="107"/>
      <c r="AG386" s="107"/>
      <c r="AH386" s="107"/>
      <c r="AI386" s="107"/>
      <c r="AJ386" s="107"/>
      <c r="AK386" s="107"/>
    </row>
    <row r="387" spans="2:37" ht="15">
      <c r="B387" s="120"/>
      <c r="C387" s="57"/>
      <c r="D387" s="57"/>
      <c r="E387" s="57"/>
      <c r="F387" s="57"/>
      <c r="G387" s="57"/>
      <c r="H387" s="57"/>
      <c r="I387" s="57"/>
      <c r="J387" s="57"/>
      <c r="K387" s="5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</row>
    <row r="388" spans="2:37" ht="15">
      <c r="B388" s="120"/>
      <c r="C388" s="57"/>
      <c r="D388" s="57"/>
      <c r="E388" s="57"/>
      <c r="F388" s="57"/>
      <c r="G388" s="57"/>
      <c r="H388" s="57"/>
      <c r="I388" s="57"/>
      <c r="J388" s="57"/>
      <c r="K388" s="5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</row>
    <row r="389" spans="2:37" ht="15">
      <c r="B389" s="120"/>
      <c r="C389" s="57"/>
      <c r="D389" s="57"/>
      <c r="E389" s="57"/>
      <c r="F389" s="57"/>
      <c r="G389" s="57"/>
      <c r="H389" s="57"/>
      <c r="I389" s="57"/>
      <c r="J389" s="57"/>
      <c r="K389" s="5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</row>
    <row r="390" spans="2:37" ht="15">
      <c r="B390" s="120"/>
      <c r="C390" s="57"/>
      <c r="D390" s="57"/>
      <c r="E390" s="57"/>
      <c r="F390" s="57"/>
      <c r="G390" s="57"/>
      <c r="H390" s="57"/>
      <c r="I390" s="57"/>
      <c r="J390" s="57"/>
      <c r="K390" s="5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</row>
    <row r="391" spans="2:37" ht="15">
      <c r="B391" s="120"/>
      <c r="C391" s="57"/>
      <c r="D391" s="57"/>
      <c r="E391" s="57"/>
      <c r="F391" s="57"/>
      <c r="G391" s="57"/>
      <c r="H391" s="57"/>
      <c r="I391" s="57"/>
      <c r="J391" s="57"/>
      <c r="K391" s="5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</row>
    <row r="392" spans="2:37" ht="15">
      <c r="B392" s="120"/>
      <c r="C392" s="57"/>
      <c r="D392" s="57"/>
      <c r="E392" s="57"/>
      <c r="F392" s="57"/>
      <c r="G392" s="57"/>
      <c r="H392" s="57"/>
      <c r="I392" s="57"/>
      <c r="J392" s="57"/>
      <c r="K392" s="5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</row>
    <row r="393" spans="2:37" ht="15">
      <c r="B393" s="120"/>
      <c r="C393" s="57"/>
      <c r="D393" s="57"/>
      <c r="E393" s="57"/>
      <c r="F393" s="57"/>
      <c r="G393" s="57"/>
      <c r="H393" s="57"/>
      <c r="I393" s="57"/>
      <c r="J393" s="57"/>
      <c r="K393" s="5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</row>
    <row r="394" spans="2:37" ht="15">
      <c r="B394" s="120"/>
      <c r="C394" s="57"/>
      <c r="D394" s="57"/>
      <c r="E394" s="57"/>
      <c r="F394" s="57"/>
      <c r="G394" s="57"/>
      <c r="H394" s="57"/>
      <c r="I394" s="57"/>
      <c r="J394" s="57"/>
      <c r="K394" s="5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</row>
    <row r="395" spans="2:37" ht="15">
      <c r="B395" s="120"/>
      <c r="C395" s="57"/>
      <c r="D395" s="57"/>
      <c r="E395" s="57"/>
      <c r="F395" s="57"/>
      <c r="G395" s="57"/>
      <c r="H395" s="57"/>
      <c r="I395" s="57"/>
      <c r="J395" s="57"/>
      <c r="K395" s="5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</row>
    <row r="396" spans="2:37" ht="15">
      <c r="B396" s="120"/>
      <c r="C396" s="57"/>
      <c r="D396" s="57"/>
      <c r="E396" s="57"/>
      <c r="F396" s="57"/>
      <c r="G396" s="57"/>
      <c r="H396" s="57"/>
      <c r="I396" s="57"/>
      <c r="J396" s="57"/>
      <c r="K396" s="5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</row>
    <row r="397" spans="2:37" ht="15">
      <c r="B397" s="120"/>
      <c r="C397" s="57"/>
      <c r="D397" s="57"/>
      <c r="E397" s="57"/>
      <c r="F397" s="57"/>
      <c r="G397" s="57"/>
      <c r="H397" s="57"/>
      <c r="I397" s="57"/>
      <c r="J397" s="57"/>
      <c r="K397" s="5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</row>
    <row r="398" spans="2:37" ht="15">
      <c r="B398" s="120"/>
      <c r="C398" s="57"/>
      <c r="D398" s="57"/>
      <c r="E398" s="57"/>
      <c r="F398" s="57"/>
      <c r="G398" s="57"/>
      <c r="H398" s="57"/>
      <c r="I398" s="57"/>
      <c r="J398" s="57"/>
      <c r="K398" s="5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</row>
    <row r="399" spans="2:37" ht="15">
      <c r="B399" s="120"/>
      <c r="C399" s="57"/>
      <c r="D399" s="57"/>
      <c r="E399" s="57"/>
      <c r="F399" s="57"/>
      <c r="G399" s="57"/>
      <c r="H399" s="57"/>
      <c r="I399" s="57"/>
      <c r="J399" s="57"/>
      <c r="K399" s="5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</row>
    <row r="400" spans="2:37" ht="15">
      <c r="B400" s="120"/>
      <c r="C400" s="57"/>
      <c r="D400" s="57"/>
      <c r="E400" s="57"/>
      <c r="F400" s="57"/>
      <c r="G400" s="57"/>
      <c r="H400" s="57"/>
      <c r="I400" s="57"/>
      <c r="J400" s="57"/>
      <c r="K400" s="5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</row>
    <row r="401" spans="2:37" ht="15">
      <c r="B401" s="120"/>
      <c r="C401" s="57"/>
      <c r="D401" s="57"/>
      <c r="E401" s="57"/>
      <c r="F401" s="57"/>
      <c r="G401" s="57"/>
      <c r="H401" s="57"/>
      <c r="I401" s="57"/>
      <c r="J401" s="57"/>
      <c r="K401" s="5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</row>
    <row r="402" spans="2:37" ht="15">
      <c r="B402" s="120"/>
      <c r="C402" s="57"/>
      <c r="D402" s="57"/>
      <c r="E402" s="57"/>
      <c r="F402" s="57"/>
      <c r="G402" s="57"/>
      <c r="H402" s="57"/>
      <c r="I402" s="57"/>
      <c r="J402" s="57"/>
      <c r="K402" s="5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</row>
    <row r="403" spans="2:37" ht="15">
      <c r="B403" s="120"/>
      <c r="C403" s="57"/>
      <c r="D403" s="57"/>
      <c r="E403" s="57"/>
      <c r="F403" s="57"/>
      <c r="G403" s="57"/>
      <c r="H403" s="57"/>
      <c r="I403" s="57"/>
      <c r="J403" s="57"/>
      <c r="K403" s="5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</row>
    <row r="404" spans="2:37" ht="15">
      <c r="B404" s="120"/>
      <c r="C404" s="57"/>
      <c r="D404" s="57"/>
      <c r="E404" s="57"/>
      <c r="F404" s="57"/>
      <c r="G404" s="57"/>
      <c r="H404" s="57"/>
      <c r="I404" s="57"/>
      <c r="J404" s="57"/>
      <c r="K404" s="5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</row>
    <row r="405" spans="2:37" ht="15">
      <c r="B405" s="120"/>
      <c r="C405" s="57"/>
      <c r="D405" s="57"/>
      <c r="E405" s="57"/>
      <c r="F405" s="57"/>
      <c r="G405" s="57"/>
      <c r="H405" s="57"/>
      <c r="I405" s="57"/>
      <c r="J405" s="57"/>
      <c r="K405" s="5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</row>
    <row r="406" spans="2:37" ht="15">
      <c r="B406" s="120"/>
      <c r="C406" s="57"/>
      <c r="D406" s="57"/>
      <c r="E406" s="57"/>
      <c r="F406" s="57"/>
      <c r="G406" s="57"/>
      <c r="H406" s="57"/>
      <c r="I406" s="57"/>
      <c r="J406" s="57"/>
      <c r="K406" s="5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</row>
    <row r="407" spans="2:37" ht="15">
      <c r="B407" s="120"/>
      <c r="C407" s="57"/>
      <c r="D407" s="57"/>
      <c r="E407" s="57"/>
      <c r="F407" s="57"/>
      <c r="G407" s="57"/>
      <c r="H407" s="57"/>
      <c r="I407" s="57"/>
      <c r="J407" s="57"/>
      <c r="K407" s="5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</row>
    <row r="408" spans="2:37" ht="15">
      <c r="B408" s="120"/>
      <c r="C408" s="57"/>
      <c r="D408" s="57"/>
      <c r="E408" s="57"/>
      <c r="F408" s="57"/>
      <c r="G408" s="57"/>
      <c r="H408" s="57"/>
      <c r="I408" s="57"/>
      <c r="J408" s="57"/>
      <c r="K408" s="5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</row>
    <row r="409" spans="2:37" ht="15">
      <c r="B409" s="120"/>
      <c r="C409" s="57"/>
      <c r="D409" s="57"/>
      <c r="E409" s="57"/>
      <c r="F409" s="57"/>
      <c r="G409" s="57"/>
      <c r="H409" s="57"/>
      <c r="I409" s="57"/>
      <c r="J409" s="57"/>
      <c r="K409" s="5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</row>
    <row r="410" spans="2:37" ht="15">
      <c r="B410" s="120"/>
      <c r="C410" s="57"/>
      <c r="D410" s="57"/>
      <c r="E410" s="57"/>
      <c r="F410" s="57"/>
      <c r="G410" s="57"/>
      <c r="H410" s="57"/>
      <c r="I410" s="57"/>
      <c r="J410" s="57"/>
      <c r="K410" s="5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</row>
    <row r="411" spans="2:37" ht="15">
      <c r="B411" s="120"/>
      <c r="C411" s="57"/>
      <c r="D411" s="57"/>
      <c r="E411" s="57"/>
      <c r="F411" s="57"/>
      <c r="G411" s="57"/>
      <c r="H411" s="57"/>
      <c r="I411" s="57"/>
      <c r="J411" s="57"/>
      <c r="K411" s="5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</row>
    <row r="412" spans="2:37" ht="15">
      <c r="B412" s="120"/>
      <c r="C412" s="57"/>
      <c r="D412" s="57"/>
      <c r="E412" s="57"/>
      <c r="F412" s="57"/>
      <c r="G412" s="57"/>
      <c r="H412" s="57"/>
      <c r="I412" s="57"/>
      <c r="J412" s="57"/>
      <c r="K412" s="5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</row>
    <row r="413" spans="2:37" ht="15">
      <c r="B413" s="120"/>
      <c r="C413" s="57"/>
      <c r="D413" s="57"/>
      <c r="E413" s="57"/>
      <c r="F413" s="57"/>
      <c r="G413" s="57"/>
      <c r="H413" s="57"/>
      <c r="I413" s="57"/>
      <c r="J413" s="57"/>
      <c r="K413" s="5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</row>
    <row r="414" spans="2:37" ht="15">
      <c r="B414" s="120"/>
      <c r="C414" s="57"/>
      <c r="D414" s="57"/>
      <c r="E414" s="57"/>
      <c r="F414" s="57"/>
      <c r="G414" s="57"/>
      <c r="H414" s="57"/>
      <c r="I414" s="57"/>
      <c r="J414" s="57"/>
      <c r="K414" s="5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</row>
    <row r="415" spans="2:37" ht="15">
      <c r="B415" s="120"/>
      <c r="C415" s="57"/>
      <c r="D415" s="57"/>
      <c r="E415" s="57"/>
      <c r="F415" s="57"/>
      <c r="G415" s="57"/>
      <c r="H415" s="57"/>
      <c r="I415" s="57"/>
      <c r="J415" s="57"/>
      <c r="K415" s="5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</row>
    <row r="416" spans="2:37" ht="15">
      <c r="B416" s="120"/>
      <c r="C416" s="57"/>
      <c r="D416" s="57"/>
      <c r="E416" s="57"/>
      <c r="F416" s="57"/>
      <c r="G416" s="57"/>
      <c r="H416" s="57"/>
      <c r="I416" s="57"/>
      <c r="J416" s="57"/>
      <c r="K416" s="5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</row>
    <row r="417" spans="2:37" ht="15">
      <c r="B417" s="120"/>
      <c r="C417" s="57"/>
      <c r="D417" s="57"/>
      <c r="E417" s="57"/>
      <c r="F417" s="57"/>
      <c r="G417" s="57"/>
      <c r="H417" s="57"/>
      <c r="I417" s="57"/>
      <c r="J417" s="57"/>
      <c r="K417" s="5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</row>
    <row r="418" spans="2:37" ht="15">
      <c r="B418" s="120"/>
      <c r="C418" s="57"/>
      <c r="D418" s="57"/>
      <c r="E418" s="57"/>
      <c r="F418" s="57"/>
      <c r="G418" s="57"/>
      <c r="H418" s="57"/>
      <c r="I418" s="57"/>
      <c r="J418" s="57"/>
      <c r="K418" s="5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</row>
    <row r="419" spans="2:37" ht="15">
      <c r="B419" s="120"/>
      <c r="C419" s="57"/>
      <c r="D419" s="57"/>
      <c r="E419" s="57"/>
      <c r="F419" s="57"/>
      <c r="G419" s="57"/>
      <c r="H419" s="57"/>
      <c r="I419" s="57"/>
      <c r="J419" s="57"/>
      <c r="K419" s="5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</row>
    <row r="420" spans="2:37" ht="15">
      <c r="B420" s="120"/>
      <c r="C420" s="57"/>
      <c r="D420" s="57"/>
      <c r="E420" s="57"/>
      <c r="F420" s="57"/>
      <c r="G420" s="57"/>
      <c r="H420" s="57"/>
      <c r="I420" s="57"/>
      <c r="J420" s="57"/>
      <c r="K420" s="5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</row>
    <row r="421" spans="2:37" ht="15">
      <c r="B421" s="120"/>
      <c r="C421" s="57"/>
      <c r="D421" s="57"/>
      <c r="E421" s="57"/>
      <c r="F421" s="57"/>
      <c r="G421" s="57"/>
      <c r="H421" s="57"/>
      <c r="I421" s="57"/>
      <c r="J421" s="57"/>
      <c r="K421" s="5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</row>
    <row r="422" spans="2:37" ht="15">
      <c r="B422" s="120"/>
      <c r="C422" s="57"/>
      <c r="D422" s="57"/>
      <c r="E422" s="57"/>
      <c r="F422" s="57"/>
      <c r="G422" s="57"/>
      <c r="H422" s="57"/>
      <c r="I422" s="57"/>
      <c r="J422" s="57"/>
      <c r="K422" s="5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</row>
    <row r="423" spans="2:37" ht="15">
      <c r="B423" s="120"/>
      <c r="C423" s="57"/>
      <c r="D423" s="57"/>
      <c r="E423" s="57"/>
      <c r="F423" s="57"/>
      <c r="G423" s="57"/>
      <c r="H423" s="57"/>
      <c r="I423" s="57"/>
      <c r="J423" s="57"/>
      <c r="K423" s="5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</row>
    <row r="424" spans="2:37" ht="15">
      <c r="B424" s="120"/>
      <c r="C424" s="57"/>
      <c r="D424" s="57"/>
      <c r="E424" s="57"/>
      <c r="F424" s="57"/>
      <c r="G424" s="57"/>
      <c r="H424" s="57"/>
      <c r="I424" s="57"/>
      <c r="J424" s="57"/>
      <c r="K424" s="5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</row>
    <row r="425" spans="2:37" ht="15">
      <c r="B425" s="120"/>
      <c r="C425" s="57"/>
      <c r="D425" s="57"/>
      <c r="E425" s="57"/>
      <c r="F425" s="57"/>
      <c r="G425" s="57"/>
      <c r="H425" s="57"/>
      <c r="I425" s="57"/>
      <c r="J425" s="57"/>
      <c r="K425" s="5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</row>
    <row r="426" spans="2:37" ht="15">
      <c r="B426" s="120"/>
      <c r="C426" s="57"/>
      <c r="D426" s="57"/>
      <c r="E426" s="57"/>
      <c r="F426" s="57"/>
      <c r="G426" s="57"/>
      <c r="H426" s="57"/>
      <c r="I426" s="57"/>
      <c r="J426" s="57"/>
      <c r="K426" s="5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</row>
    <row r="427" spans="2:37" ht="15">
      <c r="B427" s="120"/>
      <c r="C427" s="57"/>
      <c r="D427" s="57"/>
      <c r="E427" s="57"/>
      <c r="F427" s="57"/>
      <c r="G427" s="57"/>
      <c r="H427" s="57"/>
      <c r="I427" s="57"/>
      <c r="J427" s="57"/>
      <c r="K427" s="5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</row>
    <row r="428" spans="2:37" ht="15">
      <c r="B428" s="120"/>
      <c r="C428" s="57"/>
      <c r="D428" s="57"/>
      <c r="E428" s="57"/>
      <c r="F428" s="57"/>
      <c r="G428" s="57"/>
      <c r="H428" s="57"/>
      <c r="I428" s="57"/>
      <c r="J428" s="57"/>
      <c r="K428" s="5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</row>
    <row r="429" spans="2:37" ht="15">
      <c r="B429" s="120"/>
      <c r="C429" s="57"/>
      <c r="D429" s="57"/>
      <c r="E429" s="57"/>
      <c r="F429" s="57"/>
      <c r="G429" s="57"/>
      <c r="H429" s="57"/>
      <c r="I429" s="57"/>
      <c r="J429" s="57"/>
      <c r="K429" s="5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</row>
    <row r="430" spans="2:37" ht="15">
      <c r="B430" s="120"/>
      <c r="C430" s="57"/>
      <c r="D430" s="57"/>
      <c r="E430" s="57"/>
      <c r="F430" s="57"/>
      <c r="G430" s="57"/>
      <c r="H430" s="57"/>
      <c r="I430" s="57"/>
      <c r="J430" s="57"/>
      <c r="K430" s="5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</row>
    <row r="431" spans="2:37" ht="15">
      <c r="B431" s="120"/>
      <c r="C431" s="57"/>
      <c r="D431" s="57"/>
      <c r="E431" s="57"/>
      <c r="F431" s="57"/>
      <c r="G431" s="57"/>
      <c r="H431" s="57"/>
      <c r="I431" s="57"/>
      <c r="J431" s="57"/>
      <c r="K431" s="5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</row>
    <row r="432" spans="2:37" ht="15">
      <c r="B432" s="120"/>
      <c r="C432" s="57"/>
      <c r="D432" s="57"/>
      <c r="E432" s="57"/>
      <c r="F432" s="57"/>
      <c r="G432" s="57"/>
      <c r="H432" s="57"/>
      <c r="I432" s="57"/>
      <c r="J432" s="57"/>
      <c r="K432" s="5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</row>
    <row r="433" spans="2:37" ht="15">
      <c r="B433" s="120"/>
      <c r="C433" s="57"/>
      <c r="D433" s="57"/>
      <c r="E433" s="57"/>
      <c r="F433" s="57"/>
      <c r="G433" s="57"/>
      <c r="H433" s="57"/>
      <c r="I433" s="57"/>
      <c r="J433" s="57"/>
      <c r="K433" s="5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</row>
    <row r="434" spans="2:37" ht="15">
      <c r="B434" s="120"/>
      <c r="C434" s="57"/>
      <c r="D434" s="57"/>
      <c r="E434" s="57"/>
      <c r="F434" s="57"/>
      <c r="G434" s="57"/>
      <c r="H434" s="57"/>
      <c r="I434" s="57"/>
      <c r="J434" s="57"/>
      <c r="K434" s="5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</row>
    <row r="435" spans="2:37" ht="15">
      <c r="B435" s="120"/>
      <c r="C435" s="57"/>
      <c r="D435" s="57"/>
      <c r="E435" s="57"/>
      <c r="F435" s="57"/>
      <c r="G435" s="57"/>
      <c r="H435" s="57"/>
      <c r="I435" s="57"/>
      <c r="J435" s="57"/>
      <c r="K435" s="5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</row>
    <row r="436" spans="2:37" ht="15">
      <c r="B436" s="120"/>
      <c r="C436" s="57"/>
      <c r="D436" s="57"/>
      <c r="E436" s="57"/>
      <c r="F436" s="57"/>
      <c r="G436" s="57"/>
      <c r="H436" s="57"/>
      <c r="I436" s="57"/>
      <c r="J436" s="57"/>
      <c r="K436" s="5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</row>
    <row r="437" spans="2:37" ht="15">
      <c r="B437" s="120"/>
      <c r="C437" s="57"/>
      <c r="D437" s="57"/>
      <c r="E437" s="57"/>
      <c r="F437" s="57"/>
      <c r="G437" s="57"/>
      <c r="H437" s="57"/>
      <c r="I437" s="57"/>
      <c r="J437" s="57"/>
      <c r="K437" s="5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7"/>
      <c r="AC437" s="107"/>
      <c r="AD437" s="107"/>
      <c r="AE437" s="107"/>
      <c r="AF437" s="107"/>
      <c r="AG437" s="107"/>
      <c r="AH437" s="107"/>
      <c r="AI437" s="107"/>
      <c r="AJ437" s="107"/>
      <c r="AK437" s="107"/>
    </row>
    <row r="438" spans="2:37" ht="15">
      <c r="B438" s="120"/>
      <c r="C438" s="57"/>
      <c r="D438" s="57"/>
      <c r="E438" s="57"/>
      <c r="F438" s="57"/>
      <c r="G438" s="57"/>
      <c r="H438" s="57"/>
      <c r="I438" s="57"/>
      <c r="J438" s="57"/>
      <c r="K438" s="5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</row>
    <row r="439" spans="2:37" ht="15">
      <c r="B439" s="120"/>
      <c r="C439" s="57"/>
      <c r="D439" s="57"/>
      <c r="E439" s="57"/>
      <c r="F439" s="57"/>
      <c r="G439" s="57"/>
      <c r="H439" s="57"/>
      <c r="I439" s="57"/>
      <c r="J439" s="57"/>
      <c r="K439" s="5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</row>
    <row r="440" spans="2:37" ht="15">
      <c r="B440" s="120"/>
      <c r="C440" s="57"/>
      <c r="D440" s="57"/>
      <c r="E440" s="57"/>
      <c r="F440" s="57"/>
      <c r="G440" s="57"/>
      <c r="H440" s="57"/>
      <c r="I440" s="57"/>
      <c r="J440" s="57"/>
      <c r="K440" s="5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</row>
    <row r="441" spans="2:37" ht="15">
      <c r="B441" s="120"/>
      <c r="C441" s="57"/>
      <c r="D441" s="57"/>
      <c r="E441" s="57"/>
      <c r="F441" s="57"/>
      <c r="G441" s="57"/>
      <c r="H441" s="57"/>
      <c r="I441" s="57"/>
      <c r="J441" s="57"/>
      <c r="K441" s="5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</row>
    <row r="442" spans="2:37" ht="15">
      <c r="B442" s="120"/>
      <c r="C442" s="57"/>
      <c r="D442" s="57"/>
      <c r="E442" s="57"/>
      <c r="F442" s="57"/>
      <c r="G442" s="57"/>
      <c r="H442" s="57"/>
      <c r="I442" s="57"/>
      <c r="J442" s="57"/>
      <c r="K442" s="5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</row>
    <row r="443" spans="2:37" ht="15">
      <c r="B443" s="120"/>
      <c r="C443" s="57"/>
      <c r="D443" s="57"/>
      <c r="E443" s="57"/>
      <c r="F443" s="57"/>
      <c r="G443" s="57"/>
      <c r="H443" s="57"/>
      <c r="I443" s="57"/>
      <c r="J443" s="57"/>
      <c r="K443" s="5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</row>
    <row r="444" spans="2:37" ht="15">
      <c r="B444" s="120"/>
      <c r="C444" s="57"/>
      <c r="D444" s="57"/>
      <c r="E444" s="57"/>
      <c r="F444" s="57"/>
      <c r="G444" s="57"/>
      <c r="H444" s="57"/>
      <c r="I444" s="57"/>
      <c r="J444" s="57"/>
      <c r="K444" s="5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</row>
    <row r="445" spans="2:37" ht="15">
      <c r="B445" s="120"/>
      <c r="C445" s="57"/>
      <c r="D445" s="57"/>
      <c r="E445" s="57"/>
      <c r="F445" s="57"/>
      <c r="G445" s="57"/>
      <c r="H445" s="57"/>
      <c r="I445" s="57"/>
      <c r="J445" s="57"/>
      <c r="K445" s="5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</row>
    <row r="446" spans="2:37" ht="15">
      <c r="B446" s="120"/>
      <c r="C446" s="57"/>
      <c r="D446" s="57"/>
      <c r="E446" s="57"/>
      <c r="F446" s="57"/>
      <c r="G446" s="57"/>
      <c r="H446" s="57"/>
      <c r="I446" s="57"/>
      <c r="J446" s="57"/>
      <c r="K446" s="5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</row>
    <row r="447" spans="2:37" ht="15">
      <c r="B447" s="120"/>
      <c r="C447" s="57"/>
      <c r="D447" s="57"/>
      <c r="E447" s="57"/>
      <c r="F447" s="57"/>
      <c r="G447" s="57"/>
      <c r="H447" s="57"/>
      <c r="I447" s="57"/>
      <c r="J447" s="57"/>
      <c r="K447" s="5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</row>
    <row r="448" spans="2:37" ht="15">
      <c r="B448" s="120"/>
      <c r="C448" s="57"/>
      <c r="D448" s="57"/>
      <c r="E448" s="57"/>
      <c r="F448" s="57"/>
      <c r="G448" s="57"/>
      <c r="H448" s="57"/>
      <c r="I448" s="57"/>
      <c r="J448" s="57"/>
      <c r="K448" s="5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</row>
    <row r="449" spans="2:37" ht="15">
      <c r="B449" s="120"/>
      <c r="C449" s="57"/>
      <c r="D449" s="57"/>
      <c r="E449" s="57"/>
      <c r="F449" s="57"/>
      <c r="G449" s="57"/>
      <c r="H449" s="57"/>
      <c r="I449" s="57"/>
      <c r="J449" s="57"/>
      <c r="K449" s="5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</row>
    <row r="450" spans="2:37" ht="15">
      <c r="B450" s="120"/>
      <c r="C450" s="57"/>
      <c r="D450" s="57"/>
      <c r="E450" s="57"/>
      <c r="F450" s="57"/>
      <c r="G450" s="57"/>
      <c r="H450" s="57"/>
      <c r="I450" s="57"/>
      <c r="J450" s="57"/>
      <c r="K450" s="5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</row>
    <row r="451" spans="2:37" ht="15">
      <c r="B451" s="120"/>
      <c r="C451" s="57"/>
      <c r="D451" s="57"/>
      <c r="E451" s="57"/>
      <c r="F451" s="57"/>
      <c r="G451" s="57"/>
      <c r="H451" s="57"/>
      <c r="I451" s="57"/>
      <c r="J451" s="57"/>
      <c r="K451" s="5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</row>
    <row r="452" spans="2:37" ht="15">
      <c r="B452" s="120"/>
      <c r="C452" s="57"/>
      <c r="D452" s="57"/>
      <c r="E452" s="57"/>
      <c r="F452" s="57"/>
      <c r="G452" s="57"/>
      <c r="H452" s="57"/>
      <c r="I452" s="57"/>
      <c r="J452" s="57"/>
      <c r="K452" s="5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</row>
    <row r="453" spans="2:37" ht="15">
      <c r="B453" s="120"/>
      <c r="C453" s="57"/>
      <c r="D453" s="57"/>
      <c r="E453" s="57"/>
      <c r="F453" s="57"/>
      <c r="G453" s="57"/>
      <c r="H453" s="57"/>
      <c r="I453" s="57"/>
      <c r="J453" s="57"/>
      <c r="K453" s="5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</row>
    <row r="454" spans="2:37" ht="15">
      <c r="B454" s="120"/>
      <c r="C454" s="57"/>
      <c r="D454" s="57"/>
      <c r="E454" s="57"/>
      <c r="F454" s="57"/>
      <c r="G454" s="57"/>
      <c r="H454" s="57"/>
      <c r="I454" s="57"/>
      <c r="J454" s="57"/>
      <c r="K454" s="5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</row>
    <row r="455" spans="2:37" ht="15">
      <c r="B455" s="120"/>
      <c r="C455" s="57"/>
      <c r="D455" s="57"/>
      <c r="E455" s="57"/>
      <c r="F455" s="57"/>
      <c r="G455" s="57"/>
      <c r="H455" s="57"/>
      <c r="I455" s="57"/>
      <c r="J455" s="57"/>
      <c r="K455" s="5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</row>
    <row r="456" spans="2:37" ht="15">
      <c r="B456" s="120"/>
      <c r="C456" s="57"/>
      <c r="D456" s="57"/>
      <c r="E456" s="57"/>
      <c r="F456" s="57"/>
      <c r="G456" s="57"/>
      <c r="H456" s="57"/>
      <c r="I456" s="57"/>
      <c r="J456" s="57"/>
      <c r="K456" s="5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</row>
    <row r="457" spans="2:37" ht="15">
      <c r="B457" s="120"/>
      <c r="C457" s="57"/>
      <c r="D457" s="57"/>
      <c r="E457" s="57"/>
      <c r="F457" s="57"/>
      <c r="G457" s="57"/>
      <c r="H457" s="57"/>
      <c r="I457" s="57"/>
      <c r="J457" s="57"/>
      <c r="K457" s="5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</row>
    <row r="458" spans="2:37" ht="15">
      <c r="B458" s="120"/>
      <c r="C458" s="57"/>
      <c r="D458" s="57"/>
      <c r="E458" s="57"/>
      <c r="F458" s="57"/>
      <c r="G458" s="57"/>
      <c r="H458" s="57"/>
      <c r="I458" s="57"/>
      <c r="J458" s="57"/>
      <c r="K458" s="5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</row>
    <row r="459" spans="2:37" ht="15">
      <c r="B459" s="120"/>
      <c r="C459" s="57"/>
      <c r="D459" s="57"/>
      <c r="E459" s="57"/>
      <c r="F459" s="57"/>
      <c r="G459" s="57"/>
      <c r="H459" s="57"/>
      <c r="I459" s="57"/>
      <c r="J459" s="57"/>
      <c r="K459" s="5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</row>
    <row r="460" spans="2:37" ht="15">
      <c r="B460" s="120"/>
      <c r="C460" s="57"/>
      <c r="D460" s="57"/>
      <c r="E460" s="57"/>
      <c r="F460" s="57"/>
      <c r="G460" s="57"/>
      <c r="H460" s="57"/>
      <c r="I460" s="57"/>
      <c r="J460" s="57"/>
      <c r="K460" s="5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</row>
    <row r="461" spans="2:37" ht="15">
      <c r="B461" s="120"/>
      <c r="C461" s="57"/>
      <c r="D461" s="57"/>
      <c r="E461" s="57"/>
      <c r="F461" s="57"/>
      <c r="G461" s="57"/>
      <c r="H461" s="57"/>
      <c r="I461" s="57"/>
      <c r="J461" s="57"/>
      <c r="K461" s="5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</row>
    <row r="462" spans="2:37" ht="15">
      <c r="B462" s="120"/>
      <c r="C462" s="57"/>
      <c r="D462" s="57"/>
      <c r="E462" s="57"/>
      <c r="F462" s="57"/>
      <c r="G462" s="57"/>
      <c r="H462" s="57"/>
      <c r="I462" s="57"/>
      <c r="J462" s="57"/>
      <c r="K462" s="5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</row>
    <row r="463" spans="2:37" ht="15">
      <c r="B463" s="120"/>
      <c r="C463" s="57"/>
      <c r="D463" s="57"/>
      <c r="E463" s="57"/>
      <c r="F463" s="57"/>
      <c r="G463" s="57"/>
      <c r="H463" s="57"/>
      <c r="I463" s="57"/>
      <c r="J463" s="57"/>
      <c r="K463" s="5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</row>
    <row r="464" spans="2:37" ht="15">
      <c r="B464" s="120"/>
      <c r="C464" s="57"/>
      <c r="D464" s="57"/>
      <c r="E464" s="57"/>
      <c r="F464" s="57"/>
      <c r="G464" s="57"/>
      <c r="H464" s="57"/>
      <c r="I464" s="57"/>
      <c r="J464" s="57"/>
      <c r="K464" s="5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</row>
    <row r="465" spans="2:37" ht="15">
      <c r="B465" s="120"/>
      <c r="C465" s="57"/>
      <c r="D465" s="57"/>
      <c r="E465" s="57"/>
      <c r="F465" s="57"/>
      <c r="G465" s="57"/>
      <c r="H465" s="57"/>
      <c r="I465" s="57"/>
      <c r="J465" s="57"/>
      <c r="K465" s="5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</row>
    <row r="466" spans="2:37" ht="15">
      <c r="B466" s="120"/>
      <c r="C466" s="57"/>
      <c r="D466" s="57"/>
      <c r="E466" s="57"/>
      <c r="F466" s="57"/>
      <c r="G466" s="57"/>
      <c r="H466" s="57"/>
      <c r="I466" s="57"/>
      <c r="J466" s="57"/>
      <c r="K466" s="5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/>
    </row>
    <row r="467" spans="2:37" ht="15">
      <c r="B467" s="120"/>
      <c r="C467" s="57"/>
      <c r="D467" s="57"/>
      <c r="E467" s="57"/>
      <c r="F467" s="57"/>
      <c r="G467" s="57"/>
      <c r="H467" s="57"/>
      <c r="I467" s="57"/>
      <c r="J467" s="57"/>
      <c r="K467" s="5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</row>
    <row r="468" spans="2:37" ht="15">
      <c r="B468" s="120"/>
      <c r="C468" s="57"/>
      <c r="D468" s="57"/>
      <c r="E468" s="57"/>
      <c r="F468" s="57"/>
      <c r="G468" s="57"/>
      <c r="H468" s="57"/>
      <c r="I468" s="57"/>
      <c r="J468" s="57"/>
      <c r="K468" s="5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</row>
    <row r="469" spans="2:37" ht="15">
      <c r="B469" s="120"/>
      <c r="C469" s="57"/>
      <c r="D469" s="57"/>
      <c r="E469" s="57"/>
      <c r="F469" s="57"/>
      <c r="G469" s="57"/>
      <c r="H469" s="57"/>
      <c r="I469" s="57"/>
      <c r="J469" s="57"/>
      <c r="K469" s="5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</row>
    <row r="470" spans="2:37" ht="15">
      <c r="B470" s="120"/>
      <c r="C470" s="57"/>
      <c r="D470" s="57"/>
      <c r="E470" s="57"/>
      <c r="F470" s="57"/>
      <c r="G470" s="57"/>
      <c r="H470" s="57"/>
      <c r="I470" s="57"/>
      <c r="J470" s="57"/>
      <c r="K470" s="5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</row>
    <row r="471" spans="2:37" ht="15">
      <c r="B471" s="120"/>
      <c r="C471" s="57"/>
      <c r="D471" s="57"/>
      <c r="E471" s="57"/>
      <c r="F471" s="57"/>
      <c r="G471" s="57"/>
      <c r="H471" s="57"/>
      <c r="I471" s="57"/>
      <c r="J471" s="57"/>
      <c r="K471" s="5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</row>
    <row r="472" spans="2:37" ht="15">
      <c r="B472" s="120"/>
      <c r="C472" s="57"/>
      <c r="D472" s="57"/>
      <c r="E472" s="57"/>
      <c r="F472" s="57"/>
      <c r="G472" s="57"/>
      <c r="H472" s="57"/>
      <c r="I472" s="57"/>
      <c r="J472" s="57"/>
      <c r="K472" s="5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</row>
    <row r="473" spans="2:37" ht="15">
      <c r="B473" s="120"/>
      <c r="C473" s="57"/>
      <c r="D473" s="57"/>
      <c r="E473" s="57"/>
      <c r="F473" s="57"/>
      <c r="G473" s="57"/>
      <c r="H473" s="57"/>
      <c r="I473" s="57"/>
      <c r="J473" s="57"/>
      <c r="K473" s="5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</row>
    <row r="474" spans="2:37" ht="15">
      <c r="B474" s="120"/>
      <c r="C474" s="57"/>
      <c r="D474" s="57"/>
      <c r="E474" s="57"/>
      <c r="F474" s="57"/>
      <c r="G474" s="57"/>
      <c r="H474" s="57"/>
      <c r="I474" s="57"/>
      <c r="J474" s="57"/>
      <c r="K474" s="5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</row>
    <row r="475" spans="2:37" ht="15">
      <c r="B475" s="120"/>
      <c r="C475" s="57"/>
      <c r="D475" s="57"/>
      <c r="E475" s="57"/>
      <c r="F475" s="57"/>
      <c r="G475" s="57"/>
      <c r="H475" s="57"/>
      <c r="I475" s="57"/>
      <c r="J475" s="57"/>
      <c r="K475" s="5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</row>
    <row r="476" spans="2:37" ht="15">
      <c r="B476" s="120"/>
      <c r="C476" s="57"/>
      <c r="D476" s="57"/>
      <c r="E476" s="57"/>
      <c r="F476" s="57"/>
      <c r="G476" s="57"/>
      <c r="H476" s="57"/>
      <c r="I476" s="57"/>
      <c r="J476" s="57"/>
      <c r="K476" s="5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</row>
    <row r="477" spans="2:37" ht="15">
      <c r="B477" s="120"/>
      <c r="C477" s="57"/>
      <c r="D477" s="57"/>
      <c r="E477" s="57"/>
      <c r="F477" s="57"/>
      <c r="G477" s="57"/>
      <c r="H477" s="57"/>
      <c r="I477" s="57"/>
      <c r="J477" s="57"/>
      <c r="K477" s="5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</row>
    <row r="478" spans="2:37" ht="15">
      <c r="B478" s="120"/>
      <c r="C478" s="57"/>
      <c r="D478" s="57"/>
      <c r="E478" s="57"/>
      <c r="F478" s="57"/>
      <c r="G478" s="57"/>
      <c r="H478" s="57"/>
      <c r="I478" s="57"/>
      <c r="J478" s="57"/>
      <c r="K478" s="5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</row>
    <row r="479" spans="2:37" ht="15">
      <c r="B479" s="120"/>
      <c r="C479" s="57"/>
      <c r="D479" s="57"/>
      <c r="E479" s="57"/>
      <c r="F479" s="57"/>
      <c r="G479" s="57"/>
      <c r="H479" s="57"/>
      <c r="I479" s="57"/>
      <c r="J479" s="57"/>
      <c r="K479" s="5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</row>
    <row r="480" spans="2:37" ht="15">
      <c r="B480" s="120"/>
      <c r="C480" s="57"/>
      <c r="D480" s="57"/>
      <c r="E480" s="57"/>
      <c r="F480" s="57"/>
      <c r="G480" s="57"/>
      <c r="H480" s="57"/>
      <c r="I480" s="57"/>
      <c r="J480" s="57"/>
      <c r="K480" s="5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</row>
    <row r="481" spans="2:37" ht="15">
      <c r="B481" s="120"/>
      <c r="C481" s="57"/>
      <c r="D481" s="57"/>
      <c r="E481" s="57"/>
      <c r="F481" s="57"/>
      <c r="G481" s="57"/>
      <c r="H481" s="57"/>
      <c r="I481" s="57"/>
      <c r="J481" s="57"/>
      <c r="K481" s="5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</row>
    <row r="482" spans="2:37" ht="15">
      <c r="B482" s="120"/>
      <c r="C482" s="57"/>
      <c r="D482" s="57"/>
      <c r="E482" s="57"/>
      <c r="F482" s="57"/>
      <c r="G482" s="57"/>
      <c r="H482" s="57"/>
      <c r="I482" s="57"/>
      <c r="J482" s="57"/>
      <c r="K482" s="5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</row>
    <row r="483" spans="2:37" ht="15">
      <c r="B483" s="120"/>
      <c r="C483" s="57"/>
      <c r="D483" s="57"/>
      <c r="E483" s="57"/>
      <c r="F483" s="57"/>
      <c r="G483" s="57"/>
      <c r="H483" s="57"/>
      <c r="I483" s="57"/>
      <c r="J483" s="57"/>
      <c r="K483" s="5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</row>
    <row r="484" spans="2:37" ht="15">
      <c r="B484" s="120"/>
      <c r="C484" s="57"/>
      <c r="D484" s="57"/>
      <c r="E484" s="57"/>
      <c r="F484" s="57"/>
      <c r="G484" s="57"/>
      <c r="H484" s="57"/>
      <c r="I484" s="57"/>
      <c r="J484" s="57"/>
      <c r="K484" s="5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</row>
    <row r="485" spans="2:37" ht="15">
      <c r="B485" s="120"/>
      <c r="C485" s="57"/>
      <c r="D485" s="57"/>
      <c r="E485" s="57"/>
      <c r="F485" s="57"/>
      <c r="G485" s="57"/>
      <c r="H485" s="57"/>
      <c r="I485" s="57"/>
      <c r="J485" s="57"/>
      <c r="K485" s="5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</row>
    <row r="486" spans="2:37" ht="15">
      <c r="B486" s="120"/>
      <c r="C486" s="57"/>
      <c r="D486" s="57"/>
      <c r="E486" s="57"/>
      <c r="F486" s="57"/>
      <c r="G486" s="57"/>
      <c r="H486" s="57"/>
      <c r="I486" s="57"/>
      <c r="J486" s="57"/>
      <c r="K486" s="5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</row>
    <row r="487" spans="2:37" ht="15">
      <c r="B487" s="120"/>
      <c r="C487" s="57"/>
      <c r="D487" s="57"/>
      <c r="E487" s="57"/>
      <c r="F487" s="57"/>
      <c r="G487" s="57"/>
      <c r="H487" s="57"/>
      <c r="I487" s="57"/>
      <c r="J487" s="57"/>
      <c r="K487" s="5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</row>
    <row r="488" spans="2:37" ht="15">
      <c r="B488" s="120"/>
      <c r="C488" s="57"/>
      <c r="D488" s="57"/>
      <c r="E488" s="57"/>
      <c r="F488" s="57"/>
      <c r="G488" s="57"/>
      <c r="H488" s="57"/>
      <c r="I488" s="57"/>
      <c r="J488" s="57"/>
      <c r="K488" s="5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</row>
    <row r="489" spans="2:37" ht="15">
      <c r="B489" s="120"/>
      <c r="C489" s="57"/>
      <c r="D489" s="57"/>
      <c r="E489" s="57"/>
      <c r="F489" s="57"/>
      <c r="G489" s="57"/>
      <c r="H489" s="57"/>
      <c r="I489" s="57"/>
      <c r="J489" s="57"/>
      <c r="K489" s="5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</row>
    <row r="490" spans="2:37" ht="15">
      <c r="B490" s="120"/>
      <c r="C490" s="57"/>
      <c r="D490" s="57"/>
      <c r="E490" s="57"/>
      <c r="F490" s="57"/>
      <c r="G490" s="57"/>
      <c r="H490" s="57"/>
      <c r="I490" s="57"/>
      <c r="J490" s="57"/>
      <c r="K490" s="5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</row>
    <row r="491" spans="2:37" ht="15">
      <c r="B491" s="120"/>
      <c r="C491" s="57"/>
      <c r="D491" s="57"/>
      <c r="E491" s="57"/>
      <c r="F491" s="57"/>
      <c r="G491" s="57"/>
      <c r="H491" s="57"/>
      <c r="I491" s="57"/>
      <c r="J491" s="57"/>
      <c r="K491" s="5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</row>
    <row r="492" spans="2:37" ht="15">
      <c r="B492" s="120"/>
      <c r="C492" s="57"/>
      <c r="D492" s="57"/>
      <c r="E492" s="57"/>
      <c r="F492" s="57"/>
      <c r="G492" s="57"/>
      <c r="H492" s="57"/>
      <c r="I492" s="57"/>
      <c r="J492" s="57"/>
      <c r="K492" s="5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</row>
    <row r="493" spans="2:37" ht="15">
      <c r="B493" s="120"/>
      <c r="C493" s="57"/>
      <c r="D493" s="57"/>
      <c r="E493" s="57"/>
      <c r="F493" s="57"/>
      <c r="G493" s="57"/>
      <c r="H493" s="57"/>
      <c r="I493" s="57"/>
      <c r="J493" s="57"/>
      <c r="K493" s="5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</row>
    <row r="494" spans="2:37" ht="15">
      <c r="B494" s="120"/>
      <c r="C494" s="57"/>
      <c r="D494" s="57"/>
      <c r="E494" s="57"/>
      <c r="F494" s="57"/>
      <c r="G494" s="57"/>
      <c r="H494" s="57"/>
      <c r="I494" s="57"/>
      <c r="J494" s="57"/>
      <c r="K494" s="5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</row>
    <row r="495" spans="2:37" ht="15">
      <c r="B495" s="120"/>
      <c r="C495" s="57"/>
      <c r="D495" s="57"/>
      <c r="E495" s="57"/>
      <c r="F495" s="57"/>
      <c r="G495" s="57"/>
      <c r="H495" s="57"/>
      <c r="I495" s="57"/>
      <c r="J495" s="57"/>
      <c r="K495" s="5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  <c r="AB495" s="107"/>
      <c r="AC495" s="107"/>
      <c r="AD495" s="107"/>
      <c r="AE495" s="107"/>
      <c r="AF495" s="107"/>
      <c r="AG495" s="107"/>
      <c r="AH495" s="107"/>
      <c r="AI495" s="107"/>
      <c r="AJ495" s="107"/>
      <c r="AK495" s="107"/>
    </row>
    <row r="496" spans="2:37" ht="15">
      <c r="B496" s="120"/>
      <c r="C496" s="57"/>
      <c r="D496" s="57"/>
      <c r="E496" s="57"/>
      <c r="F496" s="57"/>
      <c r="G496" s="57"/>
      <c r="H496" s="57"/>
      <c r="I496" s="57"/>
      <c r="J496" s="57"/>
      <c r="K496" s="5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</row>
    <row r="497" spans="2:37" ht="15">
      <c r="B497" s="120"/>
      <c r="C497" s="57"/>
      <c r="D497" s="57"/>
      <c r="E497" s="57"/>
      <c r="F497" s="57"/>
      <c r="G497" s="57"/>
      <c r="H497" s="57"/>
      <c r="I497" s="57"/>
      <c r="J497" s="57"/>
      <c r="K497" s="5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</row>
    <row r="498" spans="2:37" ht="15">
      <c r="B498" s="120"/>
      <c r="C498" s="57"/>
      <c r="D498" s="57"/>
      <c r="E498" s="57"/>
      <c r="F498" s="57"/>
      <c r="G498" s="57"/>
      <c r="H498" s="57"/>
      <c r="I498" s="57"/>
      <c r="J498" s="57"/>
      <c r="K498" s="5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</row>
    <row r="499" spans="2:37" ht="15">
      <c r="B499" s="120"/>
      <c r="C499" s="57"/>
      <c r="D499" s="57"/>
      <c r="E499" s="57"/>
      <c r="F499" s="57"/>
      <c r="G499" s="57"/>
      <c r="H499" s="57"/>
      <c r="I499" s="57"/>
      <c r="J499" s="57"/>
      <c r="K499" s="5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</row>
    <row r="500" spans="2:37" ht="15">
      <c r="B500" s="120"/>
      <c r="C500" s="57"/>
      <c r="D500" s="57"/>
      <c r="E500" s="57"/>
      <c r="F500" s="57"/>
      <c r="G500" s="57"/>
      <c r="H500" s="57"/>
      <c r="I500" s="57"/>
      <c r="J500" s="57"/>
      <c r="K500" s="5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</row>
    <row r="501" spans="2:37" ht="15">
      <c r="B501" s="120"/>
      <c r="C501" s="57"/>
      <c r="D501" s="57"/>
      <c r="E501" s="57"/>
      <c r="F501" s="57"/>
      <c r="G501" s="57"/>
      <c r="H501" s="57"/>
      <c r="I501" s="57"/>
      <c r="J501" s="57"/>
      <c r="K501" s="5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</row>
    <row r="502" spans="2:37" ht="15">
      <c r="B502" s="120"/>
      <c r="C502" s="57"/>
      <c r="D502" s="57"/>
      <c r="E502" s="57"/>
      <c r="F502" s="57"/>
      <c r="G502" s="57"/>
      <c r="H502" s="57"/>
      <c r="I502" s="57"/>
      <c r="J502" s="57"/>
      <c r="K502" s="5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</row>
    <row r="503" spans="2:37" ht="15">
      <c r="B503" s="120"/>
      <c r="C503" s="57"/>
      <c r="D503" s="57"/>
      <c r="E503" s="57"/>
      <c r="F503" s="57"/>
      <c r="G503" s="57"/>
      <c r="H503" s="57"/>
      <c r="I503" s="57"/>
      <c r="J503" s="57"/>
      <c r="K503" s="5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</row>
    <row r="504" spans="2:37" ht="15">
      <c r="B504" s="120"/>
      <c r="C504" s="57"/>
      <c r="D504" s="57"/>
      <c r="E504" s="57"/>
      <c r="F504" s="57"/>
      <c r="G504" s="57"/>
      <c r="H504" s="57"/>
      <c r="I504" s="57"/>
      <c r="J504" s="57"/>
      <c r="K504" s="5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</row>
    <row r="505" spans="2:37" ht="15">
      <c r="B505" s="120"/>
      <c r="C505" s="57"/>
      <c r="D505" s="57"/>
      <c r="E505" s="57"/>
      <c r="F505" s="57"/>
      <c r="G505" s="57"/>
      <c r="H505" s="57"/>
      <c r="I505" s="57"/>
      <c r="J505" s="57"/>
      <c r="K505" s="5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</row>
    <row r="506" spans="2:37" ht="15">
      <c r="B506" s="120"/>
      <c r="C506" s="57"/>
      <c r="D506" s="57"/>
      <c r="E506" s="57"/>
      <c r="F506" s="57"/>
      <c r="G506" s="57"/>
      <c r="H506" s="57"/>
      <c r="I506" s="57"/>
      <c r="J506" s="57"/>
      <c r="K506" s="5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  <c r="AA506" s="107"/>
      <c r="AB506" s="107"/>
      <c r="AC506" s="107"/>
      <c r="AD506" s="107"/>
      <c r="AE506" s="107"/>
      <c r="AF506" s="107"/>
      <c r="AG506" s="107"/>
      <c r="AH506" s="107"/>
      <c r="AI506" s="107"/>
      <c r="AJ506" s="107"/>
      <c r="AK506" s="107"/>
    </row>
    <row r="507" spans="2:37" ht="15">
      <c r="B507" s="120"/>
      <c r="C507" s="57"/>
      <c r="D507" s="57"/>
      <c r="E507" s="57"/>
      <c r="F507" s="57"/>
      <c r="G507" s="57"/>
      <c r="H507" s="57"/>
      <c r="I507" s="57"/>
      <c r="J507" s="57"/>
      <c r="K507" s="5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</row>
    <row r="508" spans="2:37" ht="15">
      <c r="B508" s="120"/>
      <c r="C508" s="57"/>
      <c r="D508" s="57"/>
      <c r="E508" s="57"/>
      <c r="F508" s="57"/>
      <c r="G508" s="57"/>
      <c r="H508" s="57"/>
      <c r="I508" s="57"/>
      <c r="J508" s="57"/>
      <c r="K508" s="5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</row>
    <row r="509" spans="2:37" ht="15">
      <c r="B509" s="120"/>
      <c r="C509" s="57"/>
      <c r="D509" s="57"/>
      <c r="E509" s="57"/>
      <c r="F509" s="57"/>
      <c r="G509" s="57"/>
      <c r="H509" s="57"/>
      <c r="I509" s="57"/>
      <c r="J509" s="57"/>
      <c r="K509" s="5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</row>
    <row r="510" spans="2:37" ht="15">
      <c r="B510" s="120"/>
      <c r="C510" s="57"/>
      <c r="D510" s="57"/>
      <c r="E510" s="57"/>
      <c r="F510" s="57"/>
      <c r="G510" s="57"/>
      <c r="H510" s="57"/>
      <c r="I510" s="57"/>
      <c r="J510" s="57"/>
      <c r="K510" s="5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</row>
    <row r="511" spans="2:37" ht="15">
      <c r="B511" s="120"/>
      <c r="C511" s="57"/>
      <c r="D511" s="57"/>
      <c r="E511" s="57"/>
      <c r="F511" s="57"/>
      <c r="G511" s="57"/>
      <c r="H511" s="57"/>
      <c r="I511" s="57"/>
      <c r="J511" s="57"/>
      <c r="K511" s="5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</row>
    <row r="512" spans="2:37" ht="15">
      <c r="B512" s="120"/>
      <c r="C512" s="57"/>
      <c r="D512" s="57"/>
      <c r="E512" s="57"/>
      <c r="F512" s="57"/>
      <c r="G512" s="57"/>
      <c r="H512" s="57"/>
      <c r="I512" s="57"/>
      <c r="J512" s="57"/>
      <c r="K512" s="5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</row>
    <row r="513" spans="2:37" ht="15">
      <c r="B513" s="120"/>
      <c r="C513" s="57"/>
      <c r="D513" s="57"/>
      <c r="E513" s="57"/>
      <c r="F513" s="57"/>
      <c r="G513" s="57"/>
      <c r="H513" s="57"/>
      <c r="I513" s="57"/>
      <c r="J513" s="57"/>
      <c r="K513" s="5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</row>
    <row r="514" spans="2:37" ht="15">
      <c r="B514" s="120"/>
      <c r="C514" s="57"/>
      <c r="D514" s="57"/>
      <c r="E514" s="57"/>
      <c r="F514" s="57"/>
      <c r="G514" s="57"/>
      <c r="H514" s="57"/>
      <c r="I514" s="57"/>
      <c r="J514" s="57"/>
      <c r="K514" s="5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</row>
    <row r="515" spans="2:37" ht="15">
      <c r="B515" s="120"/>
      <c r="C515" s="57"/>
      <c r="D515" s="57"/>
      <c r="E515" s="57"/>
      <c r="F515" s="57"/>
      <c r="G515" s="57"/>
      <c r="H515" s="57"/>
      <c r="I515" s="57"/>
      <c r="J515" s="57"/>
      <c r="K515" s="5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</row>
    <row r="516" spans="2:37" ht="15">
      <c r="B516" s="120"/>
      <c r="C516" s="57"/>
      <c r="D516" s="57"/>
      <c r="E516" s="57"/>
      <c r="F516" s="57"/>
      <c r="G516" s="57"/>
      <c r="H516" s="57"/>
      <c r="I516" s="57"/>
      <c r="J516" s="57"/>
      <c r="K516" s="5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</row>
    <row r="517" spans="2:37" ht="15">
      <c r="B517" s="120"/>
      <c r="C517" s="57"/>
      <c r="D517" s="57"/>
      <c r="E517" s="57"/>
      <c r="F517" s="57"/>
      <c r="G517" s="57"/>
      <c r="H517" s="57"/>
      <c r="I517" s="57"/>
      <c r="J517" s="57"/>
      <c r="K517" s="5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</row>
    <row r="518" spans="2:37" ht="15">
      <c r="B518" s="120"/>
      <c r="C518" s="57"/>
      <c r="D518" s="57"/>
      <c r="E518" s="57"/>
      <c r="F518" s="57"/>
      <c r="G518" s="57"/>
      <c r="H518" s="57"/>
      <c r="I518" s="57"/>
      <c r="J518" s="57"/>
      <c r="K518" s="5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</row>
    <row r="519" spans="2:37" ht="15">
      <c r="B519" s="120"/>
      <c r="C519" s="57"/>
      <c r="D519" s="57"/>
      <c r="E519" s="57"/>
      <c r="F519" s="57"/>
      <c r="G519" s="57"/>
      <c r="H519" s="57"/>
      <c r="I519" s="57"/>
      <c r="J519" s="57"/>
      <c r="K519" s="5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</row>
    <row r="520" spans="2:37" ht="15">
      <c r="B520" s="120"/>
      <c r="C520" s="57"/>
      <c r="D520" s="57"/>
      <c r="E520" s="57"/>
      <c r="F520" s="57"/>
      <c r="G520" s="57"/>
      <c r="H520" s="57"/>
      <c r="I520" s="57"/>
      <c r="J520" s="57"/>
      <c r="K520" s="5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</row>
    <row r="521" spans="2:37" ht="15">
      <c r="B521" s="120"/>
      <c r="C521" s="57"/>
      <c r="D521" s="57"/>
      <c r="E521" s="57"/>
      <c r="F521" s="57"/>
      <c r="G521" s="57"/>
      <c r="H521" s="57"/>
      <c r="I521" s="57"/>
      <c r="J521" s="57"/>
      <c r="K521" s="5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</row>
    <row r="522" spans="2:37" ht="15">
      <c r="B522" s="120"/>
      <c r="C522" s="57"/>
      <c r="D522" s="57"/>
      <c r="E522" s="57"/>
      <c r="F522" s="57"/>
      <c r="G522" s="57"/>
      <c r="H522" s="57"/>
      <c r="I522" s="57"/>
      <c r="J522" s="57"/>
      <c r="K522" s="5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</row>
    <row r="523" spans="2:37" ht="15">
      <c r="B523" s="120"/>
      <c r="C523" s="57"/>
      <c r="D523" s="57"/>
      <c r="E523" s="57"/>
      <c r="F523" s="57"/>
      <c r="G523" s="57"/>
      <c r="H523" s="57"/>
      <c r="I523" s="57"/>
      <c r="J523" s="57"/>
      <c r="K523" s="5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</row>
    <row r="524" spans="2:37" ht="15">
      <c r="B524" s="120"/>
      <c r="C524" s="57"/>
      <c r="D524" s="57"/>
      <c r="E524" s="57"/>
      <c r="F524" s="57"/>
      <c r="G524" s="57"/>
      <c r="H524" s="57"/>
      <c r="I524" s="57"/>
      <c r="J524" s="57"/>
      <c r="K524" s="5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</row>
    <row r="525" spans="2:37" ht="15">
      <c r="B525" s="120"/>
      <c r="C525" s="57"/>
      <c r="D525" s="57"/>
      <c r="E525" s="57"/>
      <c r="F525" s="57"/>
      <c r="G525" s="57"/>
      <c r="H525" s="57"/>
      <c r="I525" s="57"/>
      <c r="J525" s="57"/>
      <c r="K525" s="5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</row>
    <row r="526" spans="2:37" ht="15">
      <c r="B526" s="120"/>
      <c r="C526" s="57"/>
      <c r="D526" s="57"/>
      <c r="E526" s="57"/>
      <c r="F526" s="57"/>
      <c r="G526" s="57"/>
      <c r="H526" s="57"/>
      <c r="I526" s="57"/>
      <c r="J526" s="57"/>
      <c r="K526" s="5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</row>
    <row r="527" spans="2:37" ht="15">
      <c r="B527" s="120"/>
      <c r="C527" s="57"/>
      <c r="D527" s="57"/>
      <c r="E527" s="57"/>
      <c r="F527" s="57"/>
      <c r="G527" s="57"/>
      <c r="H527" s="57"/>
      <c r="I527" s="57"/>
      <c r="J527" s="57"/>
      <c r="K527" s="5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</row>
    <row r="528" spans="2:37" ht="15">
      <c r="B528" s="120"/>
      <c r="C528" s="57"/>
      <c r="D528" s="57"/>
      <c r="E528" s="57"/>
      <c r="F528" s="57"/>
      <c r="G528" s="57"/>
      <c r="H528" s="57"/>
      <c r="I528" s="57"/>
      <c r="J528" s="57"/>
      <c r="K528" s="5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</row>
    <row r="529" spans="2:37" ht="15">
      <c r="B529" s="120"/>
      <c r="C529" s="57"/>
      <c r="D529" s="57"/>
      <c r="E529" s="57"/>
      <c r="F529" s="57"/>
      <c r="G529" s="57"/>
      <c r="H529" s="57"/>
      <c r="I529" s="57"/>
      <c r="J529" s="57"/>
      <c r="K529" s="5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</row>
    <row r="530" spans="2:37" ht="15">
      <c r="B530" s="120"/>
      <c r="C530" s="57"/>
      <c r="D530" s="57"/>
      <c r="E530" s="57"/>
      <c r="F530" s="57"/>
      <c r="G530" s="57"/>
      <c r="H530" s="57"/>
      <c r="I530" s="57"/>
      <c r="J530" s="57"/>
      <c r="K530" s="5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</row>
    <row r="531" spans="2:37" ht="15">
      <c r="B531" s="120"/>
      <c r="C531" s="57"/>
      <c r="D531" s="57"/>
      <c r="E531" s="57"/>
      <c r="F531" s="57"/>
      <c r="G531" s="57"/>
      <c r="H531" s="57"/>
      <c r="I531" s="57"/>
      <c r="J531" s="57"/>
      <c r="K531" s="5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</row>
    <row r="532" spans="2:37" ht="15">
      <c r="B532" s="120"/>
      <c r="C532" s="57"/>
      <c r="D532" s="57"/>
      <c r="E532" s="57"/>
      <c r="F532" s="57"/>
      <c r="G532" s="57"/>
      <c r="H532" s="57"/>
      <c r="I532" s="57"/>
      <c r="J532" s="57"/>
      <c r="K532" s="5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</row>
    <row r="533" spans="2:37" ht="15">
      <c r="B533" s="120"/>
      <c r="C533" s="57"/>
      <c r="D533" s="57"/>
      <c r="E533" s="57"/>
      <c r="F533" s="57"/>
      <c r="G533" s="57"/>
      <c r="H533" s="57"/>
      <c r="I533" s="57"/>
      <c r="J533" s="57"/>
      <c r="K533" s="5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</row>
    <row r="534" spans="2:37" ht="15">
      <c r="B534" s="120"/>
      <c r="C534" s="57"/>
      <c r="D534" s="57"/>
      <c r="E534" s="57"/>
      <c r="F534" s="57"/>
      <c r="G534" s="57"/>
      <c r="H534" s="57"/>
      <c r="I534" s="57"/>
      <c r="J534" s="57"/>
      <c r="K534" s="5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</row>
    <row r="535" spans="2:37" ht="15">
      <c r="B535" s="120"/>
      <c r="C535" s="57"/>
      <c r="D535" s="57"/>
      <c r="E535" s="57"/>
      <c r="F535" s="57"/>
      <c r="G535" s="57"/>
      <c r="H535" s="57"/>
      <c r="I535" s="57"/>
      <c r="J535" s="57"/>
      <c r="K535" s="5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</row>
    <row r="536" spans="2:37" ht="15">
      <c r="B536" s="120"/>
      <c r="C536" s="57"/>
      <c r="D536" s="57"/>
      <c r="E536" s="57"/>
      <c r="F536" s="57"/>
      <c r="G536" s="57"/>
      <c r="H536" s="57"/>
      <c r="I536" s="57"/>
      <c r="J536" s="57"/>
      <c r="K536" s="5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</row>
    <row r="537" spans="2:37" ht="15">
      <c r="B537" s="120"/>
      <c r="C537" s="57"/>
      <c r="D537" s="57"/>
      <c r="E537" s="57"/>
      <c r="F537" s="57"/>
      <c r="G537" s="57"/>
      <c r="H537" s="57"/>
      <c r="I537" s="57"/>
      <c r="J537" s="57"/>
      <c r="K537" s="5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</row>
    <row r="538" spans="2:37" ht="15">
      <c r="B538" s="120"/>
      <c r="C538" s="57"/>
      <c r="D538" s="57"/>
      <c r="E538" s="57"/>
      <c r="F538" s="57"/>
      <c r="G538" s="57"/>
      <c r="H538" s="57"/>
      <c r="I538" s="57"/>
      <c r="J538" s="57"/>
      <c r="K538" s="5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</row>
    <row r="539" spans="2:37" ht="15">
      <c r="B539" s="120"/>
      <c r="C539" s="57"/>
      <c r="D539" s="57"/>
      <c r="E539" s="57"/>
      <c r="F539" s="57"/>
      <c r="G539" s="57"/>
      <c r="H539" s="57"/>
      <c r="I539" s="57"/>
      <c r="J539" s="57"/>
      <c r="K539" s="5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</row>
    <row r="540" spans="2:37" ht="15">
      <c r="B540" s="120"/>
      <c r="C540" s="57"/>
      <c r="D540" s="57"/>
      <c r="E540" s="57"/>
      <c r="F540" s="57"/>
      <c r="G540" s="57"/>
      <c r="H540" s="57"/>
      <c r="I540" s="57"/>
      <c r="J540" s="57"/>
      <c r="K540" s="5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</row>
    <row r="541" spans="2:37" ht="15">
      <c r="B541" s="120"/>
      <c r="C541" s="57"/>
      <c r="D541" s="57"/>
      <c r="E541" s="57"/>
      <c r="F541" s="57"/>
      <c r="G541" s="57"/>
      <c r="H541" s="57"/>
      <c r="I541" s="57"/>
      <c r="J541" s="57"/>
      <c r="K541" s="5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</row>
    <row r="542" spans="2:37" ht="15">
      <c r="B542" s="120"/>
      <c r="C542" s="57"/>
      <c r="D542" s="57"/>
      <c r="E542" s="57"/>
      <c r="F542" s="57"/>
      <c r="G542" s="57"/>
      <c r="H542" s="57"/>
      <c r="I542" s="57"/>
      <c r="J542" s="57"/>
      <c r="K542" s="5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</row>
    <row r="543" spans="2:37" ht="15">
      <c r="B543" s="120"/>
      <c r="C543" s="57"/>
      <c r="D543" s="57"/>
      <c r="E543" s="57"/>
      <c r="F543" s="57"/>
      <c r="G543" s="57"/>
      <c r="H543" s="57"/>
      <c r="I543" s="57"/>
      <c r="J543" s="57"/>
      <c r="K543" s="5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</row>
    <row r="544" spans="2:37" ht="15">
      <c r="B544" s="120"/>
      <c r="C544" s="57"/>
      <c r="D544" s="57"/>
      <c r="E544" s="57"/>
      <c r="F544" s="57"/>
      <c r="G544" s="57"/>
      <c r="H544" s="57"/>
      <c r="I544" s="57"/>
      <c r="J544" s="57"/>
      <c r="K544" s="5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</row>
    <row r="545" spans="2:37" ht="15">
      <c r="B545" s="120"/>
      <c r="C545" s="57"/>
      <c r="D545" s="57"/>
      <c r="E545" s="57"/>
      <c r="F545" s="57"/>
      <c r="G545" s="57"/>
      <c r="H545" s="57"/>
      <c r="I545" s="57"/>
      <c r="J545" s="57"/>
      <c r="K545" s="5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</row>
    <row r="546" spans="2:37" ht="15">
      <c r="B546" s="120"/>
      <c r="C546" s="57"/>
      <c r="D546" s="57"/>
      <c r="E546" s="57"/>
      <c r="F546" s="57"/>
      <c r="G546" s="57"/>
      <c r="H546" s="57"/>
      <c r="I546" s="57"/>
      <c r="J546" s="57"/>
      <c r="K546" s="5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</row>
    <row r="547" spans="2:37" ht="15">
      <c r="B547" s="120"/>
      <c r="C547" s="57"/>
      <c r="D547" s="57"/>
      <c r="E547" s="57"/>
      <c r="F547" s="57"/>
      <c r="G547" s="57"/>
      <c r="H547" s="57"/>
      <c r="I547" s="57"/>
      <c r="J547" s="57"/>
      <c r="K547" s="5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</row>
    <row r="548" spans="2:37" ht="15">
      <c r="B548" s="120"/>
      <c r="C548" s="57"/>
      <c r="D548" s="57"/>
      <c r="E548" s="57"/>
      <c r="F548" s="57"/>
      <c r="G548" s="57"/>
      <c r="H548" s="57"/>
      <c r="I548" s="57"/>
      <c r="J548" s="57"/>
      <c r="K548" s="5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  <c r="AA548" s="107"/>
      <c r="AB548" s="107"/>
      <c r="AC548" s="107"/>
      <c r="AD548" s="107"/>
      <c r="AE548" s="107"/>
      <c r="AF548" s="107"/>
      <c r="AG548" s="107"/>
      <c r="AH548" s="107"/>
      <c r="AI548" s="107"/>
      <c r="AJ548" s="107"/>
      <c r="AK548" s="107"/>
    </row>
    <row r="549" spans="2:37" ht="15">
      <c r="B549" s="120"/>
      <c r="C549" s="57"/>
      <c r="D549" s="57"/>
      <c r="E549" s="57"/>
      <c r="F549" s="57"/>
      <c r="G549" s="57"/>
      <c r="H549" s="57"/>
      <c r="I549" s="57"/>
      <c r="J549" s="57"/>
      <c r="K549" s="5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</row>
    <row r="550" spans="2:37" ht="15">
      <c r="B550" s="120"/>
      <c r="C550" s="57"/>
      <c r="D550" s="57"/>
      <c r="E550" s="57"/>
      <c r="F550" s="57"/>
      <c r="G550" s="57"/>
      <c r="H550" s="57"/>
      <c r="I550" s="57"/>
      <c r="J550" s="57"/>
      <c r="K550" s="5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</row>
    <row r="551" spans="2:37" ht="15">
      <c r="B551" s="120"/>
      <c r="C551" s="57"/>
      <c r="D551" s="57"/>
      <c r="E551" s="57"/>
      <c r="F551" s="57"/>
      <c r="G551" s="57"/>
      <c r="H551" s="57"/>
      <c r="I551" s="57"/>
      <c r="J551" s="57"/>
      <c r="K551" s="5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</row>
    <row r="552" spans="2:37" ht="15">
      <c r="B552" s="120"/>
      <c r="C552" s="57"/>
      <c r="D552" s="57"/>
      <c r="E552" s="57"/>
      <c r="F552" s="57"/>
      <c r="G552" s="57"/>
      <c r="H552" s="57"/>
      <c r="I552" s="57"/>
      <c r="J552" s="57"/>
      <c r="K552" s="5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</row>
    <row r="553" spans="2:37" ht="15">
      <c r="B553" s="120"/>
      <c r="C553" s="57"/>
      <c r="D553" s="57"/>
      <c r="E553" s="57"/>
      <c r="F553" s="57"/>
      <c r="G553" s="57"/>
      <c r="H553" s="57"/>
      <c r="I553" s="57"/>
      <c r="J553" s="57"/>
      <c r="K553" s="5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</row>
    <row r="554" spans="2:37" ht="15">
      <c r="B554" s="120"/>
      <c r="C554" s="57"/>
      <c r="D554" s="57"/>
      <c r="E554" s="57"/>
      <c r="F554" s="57"/>
      <c r="G554" s="57"/>
      <c r="H554" s="57"/>
      <c r="I554" s="57"/>
      <c r="J554" s="57"/>
      <c r="K554" s="5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</row>
    <row r="555" spans="2:37" ht="15">
      <c r="B555" s="120"/>
      <c r="C555" s="57"/>
      <c r="D555" s="57"/>
      <c r="E555" s="57"/>
      <c r="F555" s="57"/>
      <c r="G555" s="57"/>
      <c r="H555" s="57"/>
      <c r="I555" s="57"/>
      <c r="J555" s="57"/>
      <c r="K555" s="5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</row>
    <row r="556" spans="2:37" ht="15">
      <c r="B556" s="120"/>
      <c r="C556" s="57"/>
      <c r="D556" s="57"/>
      <c r="E556" s="57"/>
      <c r="F556" s="57"/>
      <c r="G556" s="57"/>
      <c r="H556" s="57"/>
      <c r="I556" s="57"/>
      <c r="J556" s="57"/>
      <c r="K556" s="5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</row>
    <row r="557" spans="2:37" ht="15">
      <c r="B557" s="120"/>
      <c r="C557" s="57"/>
      <c r="D557" s="57"/>
      <c r="E557" s="57"/>
      <c r="F557" s="57"/>
      <c r="G557" s="57"/>
      <c r="H557" s="57"/>
      <c r="I557" s="57"/>
      <c r="J557" s="57"/>
      <c r="K557" s="5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</row>
    <row r="558" spans="2:37" ht="15">
      <c r="B558" s="120"/>
      <c r="C558" s="57"/>
      <c r="D558" s="57"/>
      <c r="E558" s="57"/>
      <c r="F558" s="57"/>
      <c r="G558" s="57"/>
      <c r="H558" s="57"/>
      <c r="I558" s="57"/>
      <c r="J558" s="57"/>
      <c r="K558" s="5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</row>
    <row r="559" spans="2:37" ht="15">
      <c r="B559" s="120"/>
      <c r="C559" s="57"/>
      <c r="D559" s="57"/>
      <c r="E559" s="57"/>
      <c r="F559" s="57"/>
      <c r="G559" s="57"/>
      <c r="H559" s="57"/>
      <c r="I559" s="57"/>
      <c r="J559" s="57"/>
      <c r="K559" s="5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</row>
    <row r="560" spans="2:37" ht="15">
      <c r="B560" s="120"/>
      <c r="C560" s="57"/>
      <c r="D560" s="57"/>
      <c r="E560" s="57"/>
      <c r="F560" s="57"/>
      <c r="G560" s="57"/>
      <c r="H560" s="57"/>
      <c r="I560" s="57"/>
      <c r="J560" s="57"/>
      <c r="K560" s="5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</row>
    <row r="561" spans="2:37" ht="15">
      <c r="B561" s="120"/>
      <c r="C561" s="57"/>
      <c r="D561" s="57"/>
      <c r="E561" s="57"/>
      <c r="F561" s="57"/>
      <c r="G561" s="57"/>
      <c r="H561" s="57"/>
      <c r="I561" s="57"/>
      <c r="J561" s="57"/>
      <c r="K561" s="5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</row>
    <row r="562" spans="2:37" ht="15">
      <c r="B562" s="120"/>
      <c r="C562" s="57"/>
      <c r="D562" s="57"/>
      <c r="E562" s="57"/>
      <c r="F562" s="57"/>
      <c r="G562" s="57"/>
      <c r="H562" s="57"/>
      <c r="I562" s="57"/>
      <c r="J562" s="57"/>
      <c r="K562" s="5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</row>
    <row r="563" spans="2:37" ht="15">
      <c r="B563" s="120"/>
      <c r="C563" s="57"/>
      <c r="D563" s="57"/>
      <c r="E563" s="57"/>
      <c r="F563" s="57"/>
      <c r="G563" s="57"/>
      <c r="H563" s="57"/>
      <c r="I563" s="57"/>
      <c r="J563" s="57"/>
      <c r="K563" s="5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</row>
    <row r="564" spans="2:37" ht="15">
      <c r="B564" s="120"/>
      <c r="C564" s="57"/>
      <c r="D564" s="57"/>
      <c r="E564" s="57"/>
      <c r="F564" s="57"/>
      <c r="G564" s="57"/>
      <c r="H564" s="57"/>
      <c r="I564" s="57"/>
      <c r="J564" s="57"/>
      <c r="K564" s="5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</row>
    <row r="565" spans="2:37" ht="15">
      <c r="B565" s="120"/>
      <c r="C565" s="57"/>
      <c r="D565" s="57"/>
      <c r="E565" s="57"/>
      <c r="F565" s="57"/>
      <c r="G565" s="57"/>
      <c r="H565" s="57"/>
      <c r="I565" s="57"/>
      <c r="J565" s="57"/>
      <c r="K565" s="5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</row>
    <row r="566" spans="2:37" ht="15">
      <c r="B566" s="120"/>
      <c r="C566" s="57"/>
      <c r="D566" s="57"/>
      <c r="E566" s="57"/>
      <c r="F566" s="57"/>
      <c r="G566" s="57"/>
      <c r="H566" s="57"/>
      <c r="I566" s="57"/>
      <c r="J566" s="57"/>
      <c r="K566" s="5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</row>
    <row r="567" spans="2:37" ht="15">
      <c r="B567" s="120"/>
      <c r="C567" s="57"/>
      <c r="D567" s="57"/>
      <c r="E567" s="57"/>
      <c r="F567" s="57"/>
      <c r="G567" s="57"/>
      <c r="H567" s="57"/>
      <c r="I567" s="57"/>
      <c r="J567" s="57"/>
      <c r="K567" s="5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</row>
    <row r="568" spans="2:37" ht="15">
      <c r="B568" s="120"/>
      <c r="C568" s="57"/>
      <c r="D568" s="57"/>
      <c r="E568" s="57"/>
      <c r="F568" s="57"/>
      <c r="G568" s="57"/>
      <c r="H568" s="57"/>
      <c r="I568" s="57"/>
      <c r="J568" s="57"/>
      <c r="K568" s="5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</row>
    <row r="569" spans="2:37" ht="15">
      <c r="B569" s="120"/>
      <c r="C569" s="57"/>
      <c r="D569" s="57"/>
      <c r="E569" s="57"/>
      <c r="F569" s="57"/>
      <c r="G569" s="57"/>
      <c r="H569" s="57"/>
      <c r="I569" s="57"/>
      <c r="J569" s="57"/>
      <c r="K569" s="5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</row>
    <row r="570" spans="2:37" ht="15">
      <c r="B570" s="120"/>
      <c r="C570" s="57"/>
      <c r="D570" s="57"/>
      <c r="E570" s="57"/>
      <c r="F570" s="57"/>
      <c r="G570" s="57"/>
      <c r="H570" s="57"/>
      <c r="I570" s="57"/>
      <c r="J570" s="57"/>
      <c r="K570" s="5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</row>
    <row r="571" spans="2:37" ht="15">
      <c r="B571" s="120"/>
      <c r="C571" s="57"/>
      <c r="D571" s="57"/>
      <c r="E571" s="57"/>
      <c r="F571" s="57"/>
      <c r="G571" s="57"/>
      <c r="H571" s="57"/>
      <c r="I571" s="57"/>
      <c r="J571" s="57"/>
      <c r="K571" s="5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</row>
    <row r="572" spans="2:37" ht="15">
      <c r="B572" s="120"/>
      <c r="C572" s="57"/>
      <c r="D572" s="57"/>
      <c r="E572" s="57"/>
      <c r="F572" s="57"/>
      <c r="G572" s="57"/>
      <c r="H572" s="57"/>
      <c r="I572" s="57"/>
      <c r="J572" s="57"/>
      <c r="K572" s="5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</row>
    <row r="573" spans="2:37" ht="15">
      <c r="B573" s="120"/>
      <c r="C573" s="57"/>
      <c r="D573" s="57"/>
      <c r="E573" s="57"/>
      <c r="F573" s="57"/>
      <c r="G573" s="57"/>
      <c r="H573" s="57"/>
      <c r="I573" s="57"/>
      <c r="J573" s="57"/>
      <c r="K573" s="5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</row>
    <row r="574" spans="2:37" ht="15">
      <c r="B574" s="120"/>
      <c r="C574" s="57"/>
      <c r="D574" s="57"/>
      <c r="E574" s="57"/>
      <c r="F574" s="57"/>
      <c r="G574" s="57"/>
      <c r="H574" s="57"/>
      <c r="I574" s="57"/>
      <c r="J574" s="57"/>
      <c r="K574" s="5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</row>
    <row r="575" spans="2:37" ht="15">
      <c r="B575" s="120"/>
      <c r="C575" s="57"/>
      <c r="D575" s="57"/>
      <c r="E575" s="57"/>
      <c r="F575" s="57"/>
      <c r="G575" s="57"/>
      <c r="H575" s="57"/>
      <c r="I575" s="57"/>
      <c r="J575" s="57"/>
      <c r="K575" s="5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</row>
    <row r="576" spans="2:37" ht="15">
      <c r="B576" s="120"/>
      <c r="C576" s="57"/>
      <c r="D576" s="57"/>
      <c r="E576" s="57"/>
      <c r="F576" s="57"/>
      <c r="G576" s="57"/>
      <c r="H576" s="57"/>
      <c r="I576" s="57"/>
      <c r="J576" s="57"/>
      <c r="K576" s="5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</row>
    <row r="577" spans="2:37" ht="15">
      <c r="B577" s="120"/>
      <c r="C577" s="57"/>
      <c r="D577" s="57"/>
      <c r="E577" s="57"/>
      <c r="F577" s="57"/>
      <c r="G577" s="57"/>
      <c r="H577" s="57"/>
      <c r="I577" s="57"/>
      <c r="J577" s="57"/>
      <c r="K577" s="5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</row>
    <row r="578" spans="2:37" ht="15">
      <c r="B578" s="120"/>
      <c r="C578" s="57"/>
      <c r="D578" s="57"/>
      <c r="E578" s="57"/>
      <c r="F578" s="57"/>
      <c r="G578" s="57"/>
      <c r="H578" s="57"/>
      <c r="I578" s="57"/>
      <c r="J578" s="57"/>
      <c r="K578" s="5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</row>
    <row r="579" spans="2:37" ht="15">
      <c r="B579" s="120"/>
      <c r="C579" s="57"/>
      <c r="D579" s="57"/>
      <c r="E579" s="57"/>
      <c r="F579" s="57"/>
      <c r="G579" s="57"/>
      <c r="H579" s="57"/>
      <c r="I579" s="57"/>
      <c r="J579" s="57"/>
      <c r="K579" s="5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</row>
    <row r="580" spans="2:37" ht="15">
      <c r="B580" s="120"/>
      <c r="C580" s="57"/>
      <c r="D580" s="57"/>
      <c r="E580" s="57"/>
      <c r="F580" s="57"/>
      <c r="G580" s="57"/>
      <c r="H580" s="57"/>
      <c r="I580" s="57"/>
      <c r="J580" s="57"/>
      <c r="K580" s="5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</row>
    <row r="581" spans="2:37" ht="15">
      <c r="B581" s="120"/>
      <c r="C581" s="57"/>
      <c r="D581" s="57"/>
      <c r="E581" s="57"/>
      <c r="F581" s="57"/>
      <c r="G581" s="57"/>
      <c r="H581" s="57"/>
      <c r="I581" s="57"/>
      <c r="J581" s="57"/>
      <c r="K581" s="5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</row>
    <row r="582" spans="2:37" ht="15">
      <c r="B582" s="120"/>
      <c r="C582" s="57"/>
      <c r="D582" s="57"/>
      <c r="E582" s="57"/>
      <c r="F582" s="57"/>
      <c r="G582" s="57"/>
      <c r="H582" s="57"/>
      <c r="I582" s="57"/>
      <c r="J582" s="57"/>
      <c r="K582" s="5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</row>
    <row r="583" spans="2:37" ht="15">
      <c r="B583" s="120"/>
      <c r="C583" s="57"/>
      <c r="D583" s="57"/>
      <c r="E583" s="57"/>
      <c r="F583" s="57"/>
      <c r="G583" s="57"/>
      <c r="H583" s="57"/>
      <c r="I583" s="57"/>
      <c r="J583" s="57"/>
      <c r="K583" s="5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</row>
    <row r="584" spans="2:37" ht="15">
      <c r="B584" s="120"/>
      <c r="C584" s="57"/>
      <c r="D584" s="57"/>
      <c r="E584" s="57"/>
      <c r="F584" s="57"/>
      <c r="G584" s="57"/>
      <c r="H584" s="57"/>
      <c r="I584" s="57"/>
      <c r="J584" s="57"/>
      <c r="K584" s="5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</row>
    <row r="585" spans="2:37" ht="15">
      <c r="B585" s="120"/>
      <c r="C585" s="57"/>
      <c r="D585" s="57"/>
      <c r="E585" s="57"/>
      <c r="F585" s="57"/>
      <c r="G585" s="57"/>
      <c r="H585" s="57"/>
      <c r="I585" s="57"/>
      <c r="J585" s="57"/>
      <c r="K585" s="5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</row>
    <row r="586" spans="2:37" ht="15">
      <c r="B586" s="120"/>
      <c r="C586" s="57"/>
      <c r="D586" s="57"/>
      <c r="E586" s="57"/>
      <c r="F586" s="57"/>
      <c r="G586" s="57"/>
      <c r="H586" s="57"/>
      <c r="I586" s="57"/>
      <c r="J586" s="57"/>
      <c r="K586" s="5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</row>
    <row r="587" spans="2:37" ht="15">
      <c r="B587" s="120"/>
      <c r="C587" s="57"/>
      <c r="D587" s="57"/>
      <c r="E587" s="57"/>
      <c r="F587" s="57"/>
      <c r="G587" s="57"/>
      <c r="H587" s="57"/>
      <c r="I587" s="57"/>
      <c r="J587" s="57"/>
      <c r="K587" s="5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</row>
    <row r="588" spans="2:37" ht="15">
      <c r="B588" s="120"/>
      <c r="C588" s="57"/>
      <c r="D588" s="57"/>
      <c r="E588" s="57"/>
      <c r="F588" s="57"/>
      <c r="G588" s="57"/>
      <c r="H588" s="57"/>
      <c r="I588" s="57"/>
      <c r="J588" s="57"/>
      <c r="K588" s="5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</row>
    <row r="589" spans="2:37" ht="15">
      <c r="B589" s="120"/>
      <c r="C589" s="57"/>
      <c r="D589" s="57"/>
      <c r="E589" s="57"/>
      <c r="F589" s="57"/>
      <c r="G589" s="57"/>
      <c r="H589" s="57"/>
      <c r="I589" s="57"/>
      <c r="J589" s="57"/>
      <c r="K589" s="5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</row>
    <row r="590" spans="2:37" ht="15">
      <c r="B590" s="120"/>
      <c r="C590" s="57"/>
      <c r="D590" s="57"/>
      <c r="E590" s="57"/>
      <c r="F590" s="57"/>
      <c r="G590" s="57"/>
      <c r="H590" s="57"/>
      <c r="I590" s="57"/>
      <c r="J590" s="57"/>
      <c r="K590" s="5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</row>
    <row r="591" spans="2:37" ht="15">
      <c r="B591" s="120"/>
      <c r="C591" s="57"/>
      <c r="D591" s="57"/>
      <c r="E591" s="57"/>
      <c r="F591" s="57"/>
      <c r="G591" s="57"/>
      <c r="H591" s="57"/>
      <c r="I591" s="57"/>
      <c r="J591" s="57"/>
      <c r="K591" s="5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</row>
    <row r="592" spans="2:37" ht="15">
      <c r="B592" s="120"/>
      <c r="C592" s="57"/>
      <c r="D592" s="57"/>
      <c r="E592" s="57"/>
      <c r="F592" s="57"/>
      <c r="G592" s="57"/>
      <c r="H592" s="57"/>
      <c r="I592" s="57"/>
      <c r="J592" s="57"/>
      <c r="K592" s="5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  <c r="AA592" s="107"/>
      <c r="AB592" s="107"/>
      <c r="AC592" s="107"/>
      <c r="AD592" s="107"/>
      <c r="AE592" s="107"/>
      <c r="AF592" s="107"/>
      <c r="AG592" s="107"/>
      <c r="AH592" s="107"/>
      <c r="AI592" s="107"/>
      <c r="AJ592" s="107"/>
      <c r="AK592" s="107"/>
    </row>
    <row r="593" spans="2:37" ht="15">
      <c r="B593" s="120"/>
      <c r="C593" s="57"/>
      <c r="D593" s="57"/>
      <c r="E593" s="57"/>
      <c r="F593" s="57"/>
      <c r="G593" s="57"/>
      <c r="H593" s="57"/>
      <c r="I593" s="57"/>
      <c r="J593" s="57"/>
      <c r="K593" s="5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  <c r="AA593" s="107"/>
      <c r="AB593" s="107"/>
      <c r="AC593" s="107"/>
      <c r="AD593" s="107"/>
      <c r="AE593" s="107"/>
      <c r="AF593" s="107"/>
      <c r="AG593" s="107"/>
      <c r="AH593" s="107"/>
      <c r="AI593" s="107"/>
      <c r="AJ593" s="107"/>
      <c r="AK593" s="107"/>
    </row>
    <row r="594" spans="2:37" ht="15">
      <c r="B594" s="120"/>
      <c r="C594" s="57"/>
      <c r="D594" s="57"/>
      <c r="E594" s="57"/>
      <c r="F594" s="57"/>
      <c r="G594" s="57"/>
      <c r="H594" s="57"/>
      <c r="I594" s="57"/>
      <c r="J594" s="57"/>
      <c r="K594" s="5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</row>
    <row r="595" spans="2:37" ht="15">
      <c r="B595" s="120"/>
      <c r="C595" s="57"/>
      <c r="D595" s="57"/>
      <c r="E595" s="57"/>
      <c r="F595" s="57"/>
      <c r="G595" s="57"/>
      <c r="H595" s="57"/>
      <c r="I595" s="57"/>
      <c r="J595" s="57"/>
      <c r="K595" s="5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</row>
    <row r="596" spans="2:37" ht="15">
      <c r="B596" s="120"/>
      <c r="C596" s="57"/>
      <c r="D596" s="57"/>
      <c r="E596" s="57"/>
      <c r="F596" s="57"/>
      <c r="G596" s="57"/>
      <c r="H596" s="57"/>
      <c r="I596" s="57"/>
      <c r="J596" s="57"/>
      <c r="K596" s="5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</row>
    <row r="597" spans="2:37" ht="15">
      <c r="B597" s="120"/>
      <c r="C597" s="57"/>
      <c r="D597" s="57"/>
      <c r="E597" s="57"/>
      <c r="F597" s="57"/>
      <c r="G597" s="57"/>
      <c r="H597" s="57"/>
      <c r="I597" s="57"/>
      <c r="J597" s="57"/>
      <c r="K597" s="5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</row>
    <row r="598" spans="2:37" ht="15">
      <c r="B598" s="120"/>
      <c r="C598" s="57"/>
      <c r="D598" s="57"/>
      <c r="E598" s="57"/>
      <c r="F598" s="57"/>
      <c r="G598" s="57"/>
      <c r="H598" s="57"/>
      <c r="I598" s="57"/>
      <c r="J598" s="57"/>
      <c r="K598" s="5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</row>
    <row r="599" spans="2:37" ht="15">
      <c r="B599" s="120"/>
      <c r="C599" s="57"/>
      <c r="D599" s="57"/>
      <c r="E599" s="57"/>
      <c r="F599" s="57"/>
      <c r="G599" s="57"/>
      <c r="H599" s="57"/>
      <c r="I599" s="57"/>
      <c r="J599" s="57"/>
      <c r="K599" s="5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</row>
    <row r="600" spans="2:37" ht="15">
      <c r="B600" s="120"/>
      <c r="C600" s="57"/>
      <c r="D600" s="57"/>
      <c r="E600" s="57"/>
      <c r="F600" s="57"/>
      <c r="G600" s="57"/>
      <c r="H600" s="57"/>
      <c r="I600" s="57"/>
      <c r="J600" s="57"/>
      <c r="K600" s="5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</row>
    <row r="601" spans="2:37" ht="15">
      <c r="B601" s="120"/>
      <c r="C601" s="57"/>
      <c r="D601" s="57"/>
      <c r="E601" s="57"/>
      <c r="F601" s="57"/>
      <c r="G601" s="57"/>
      <c r="H601" s="57"/>
      <c r="I601" s="57"/>
      <c r="J601" s="57"/>
      <c r="K601" s="5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</row>
    <row r="602" spans="2:37" ht="15">
      <c r="B602" s="120"/>
      <c r="C602" s="57"/>
      <c r="D602" s="57"/>
      <c r="E602" s="57"/>
      <c r="F602" s="57"/>
      <c r="G602" s="57"/>
      <c r="H602" s="57"/>
      <c r="I602" s="57"/>
      <c r="J602" s="57"/>
      <c r="K602" s="5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</row>
    <row r="603" spans="2:37" ht="15">
      <c r="B603" s="120"/>
      <c r="C603" s="57"/>
      <c r="D603" s="57"/>
      <c r="E603" s="57"/>
      <c r="F603" s="57"/>
      <c r="G603" s="57"/>
      <c r="H603" s="57"/>
      <c r="I603" s="57"/>
      <c r="J603" s="57"/>
      <c r="K603" s="5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</row>
    <row r="604" spans="2:37" ht="15">
      <c r="B604" s="120"/>
      <c r="C604" s="57"/>
      <c r="D604" s="57"/>
      <c r="E604" s="57"/>
      <c r="F604" s="57"/>
      <c r="G604" s="57"/>
      <c r="H604" s="57"/>
      <c r="I604" s="57"/>
      <c r="J604" s="57"/>
      <c r="K604" s="5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</row>
    <row r="605" spans="2:37" ht="15">
      <c r="B605" s="120"/>
      <c r="C605" s="57"/>
      <c r="D605" s="57"/>
      <c r="E605" s="57"/>
      <c r="F605" s="57"/>
      <c r="G605" s="57"/>
      <c r="H605" s="57"/>
      <c r="I605" s="57"/>
      <c r="J605" s="57"/>
      <c r="K605" s="5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/>
      <c r="AJ605" s="107"/>
      <c r="AK605" s="107"/>
    </row>
    <row r="606" spans="2:37" ht="15">
      <c r="B606" s="120"/>
      <c r="C606" s="57"/>
      <c r="D606" s="57"/>
      <c r="E606" s="57"/>
      <c r="F606" s="57"/>
      <c r="G606" s="57"/>
      <c r="H606" s="57"/>
      <c r="I606" s="57"/>
      <c r="J606" s="57"/>
      <c r="K606" s="5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</row>
    <row r="607" spans="2:37" ht="15">
      <c r="B607" s="120"/>
      <c r="C607" s="57"/>
      <c r="D607" s="57"/>
      <c r="E607" s="57"/>
      <c r="F607" s="57"/>
      <c r="G607" s="57"/>
      <c r="H607" s="57"/>
      <c r="I607" s="57"/>
      <c r="J607" s="57"/>
      <c r="K607" s="5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/>
    </row>
    <row r="608" spans="2:37" ht="15">
      <c r="B608" s="120"/>
      <c r="C608" s="57"/>
      <c r="D608" s="57"/>
      <c r="E608" s="57"/>
      <c r="F608" s="57"/>
      <c r="G608" s="57"/>
      <c r="H608" s="57"/>
      <c r="I608" s="57"/>
      <c r="J608" s="57"/>
      <c r="K608" s="5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</row>
    <row r="609" spans="2:37" ht="15">
      <c r="B609" s="120"/>
      <c r="C609" s="57"/>
      <c r="D609" s="57"/>
      <c r="E609" s="57"/>
      <c r="F609" s="57"/>
      <c r="G609" s="57"/>
      <c r="H609" s="57"/>
      <c r="I609" s="57"/>
      <c r="J609" s="57"/>
      <c r="K609" s="5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</row>
    <row r="610" spans="2:37" ht="15">
      <c r="B610" s="120"/>
      <c r="C610" s="57"/>
      <c r="D610" s="57"/>
      <c r="E610" s="57"/>
      <c r="F610" s="57"/>
      <c r="G610" s="57"/>
      <c r="H610" s="57"/>
      <c r="I610" s="57"/>
      <c r="J610" s="57"/>
      <c r="K610" s="5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</row>
    <row r="611" spans="2:37" ht="15">
      <c r="B611" s="120"/>
      <c r="C611" s="57"/>
      <c r="D611" s="57"/>
      <c r="E611" s="57"/>
      <c r="F611" s="57"/>
      <c r="G611" s="57"/>
      <c r="H611" s="57"/>
      <c r="I611" s="57"/>
      <c r="J611" s="57"/>
      <c r="K611" s="5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</row>
    <row r="612" spans="2:37" ht="15">
      <c r="B612" s="120"/>
      <c r="C612" s="57"/>
      <c r="D612" s="57"/>
      <c r="E612" s="57"/>
      <c r="F612" s="57"/>
      <c r="G612" s="57"/>
      <c r="H612" s="57"/>
      <c r="I612" s="57"/>
      <c r="J612" s="57"/>
      <c r="K612" s="5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</row>
    <row r="613" spans="2:37" ht="15">
      <c r="B613" s="120"/>
      <c r="C613" s="57"/>
      <c r="D613" s="57"/>
      <c r="E613" s="57"/>
      <c r="F613" s="57"/>
      <c r="G613" s="57"/>
      <c r="H613" s="57"/>
      <c r="I613" s="57"/>
      <c r="J613" s="57"/>
      <c r="K613" s="5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</row>
    <row r="614" spans="2:37" ht="15">
      <c r="B614" s="120"/>
      <c r="C614" s="57"/>
      <c r="D614" s="57"/>
      <c r="E614" s="57"/>
      <c r="F614" s="57"/>
      <c r="G614" s="57"/>
      <c r="H614" s="57"/>
      <c r="I614" s="57"/>
      <c r="J614" s="57"/>
      <c r="K614" s="5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</row>
    <row r="615" spans="2:37" ht="15">
      <c r="B615" s="120"/>
      <c r="C615" s="57"/>
      <c r="D615" s="57"/>
      <c r="E615" s="57"/>
      <c r="F615" s="57"/>
      <c r="G615" s="57"/>
      <c r="H615" s="57"/>
      <c r="I615" s="57"/>
      <c r="J615" s="57"/>
      <c r="K615" s="5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</row>
    <row r="616" spans="2:37" ht="15">
      <c r="B616" s="120"/>
      <c r="C616" s="57"/>
      <c r="D616" s="57"/>
      <c r="E616" s="57"/>
      <c r="F616" s="57"/>
      <c r="G616" s="57"/>
      <c r="H616" s="57"/>
      <c r="I616" s="57"/>
      <c r="J616" s="57"/>
      <c r="K616" s="5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</row>
    <row r="617" spans="2:37" ht="15">
      <c r="B617" s="120"/>
      <c r="C617" s="57"/>
      <c r="D617" s="57"/>
      <c r="E617" s="57"/>
      <c r="F617" s="57"/>
      <c r="G617" s="57"/>
      <c r="H617" s="57"/>
      <c r="I617" s="57"/>
      <c r="J617" s="57"/>
      <c r="K617" s="5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</row>
    <row r="618" spans="2:37" ht="15">
      <c r="B618" s="120"/>
      <c r="C618" s="57"/>
      <c r="D618" s="57"/>
      <c r="E618" s="57"/>
      <c r="F618" s="57"/>
      <c r="G618" s="57"/>
      <c r="H618" s="57"/>
      <c r="I618" s="57"/>
      <c r="J618" s="57"/>
      <c r="K618" s="5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</row>
    <row r="619" spans="2:37" ht="15">
      <c r="B619" s="120"/>
      <c r="C619" s="57"/>
      <c r="D619" s="57"/>
      <c r="E619" s="57"/>
      <c r="F619" s="57"/>
      <c r="G619" s="57"/>
      <c r="H619" s="57"/>
      <c r="I619" s="57"/>
      <c r="J619" s="57"/>
      <c r="K619" s="5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</row>
    <row r="620" spans="2:37" ht="15">
      <c r="B620" s="120"/>
      <c r="C620" s="57"/>
      <c r="D620" s="57"/>
      <c r="E620" s="57"/>
      <c r="F620" s="57"/>
      <c r="G620" s="57"/>
      <c r="H620" s="57"/>
      <c r="I620" s="57"/>
      <c r="J620" s="57"/>
      <c r="K620" s="5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</row>
    <row r="621" spans="2:37" ht="15">
      <c r="B621" s="120"/>
      <c r="C621" s="57"/>
      <c r="D621" s="57"/>
      <c r="E621" s="57"/>
      <c r="F621" s="57"/>
      <c r="G621" s="57"/>
      <c r="H621" s="57"/>
      <c r="I621" s="57"/>
      <c r="J621" s="57"/>
      <c r="K621" s="5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</row>
    <row r="622" spans="2:37" ht="15">
      <c r="B622" s="120"/>
      <c r="C622" s="57"/>
      <c r="D622" s="57"/>
      <c r="E622" s="57"/>
      <c r="F622" s="57"/>
      <c r="G622" s="57"/>
      <c r="H622" s="57"/>
      <c r="I622" s="57"/>
      <c r="J622" s="57"/>
      <c r="K622" s="5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</row>
    <row r="623" spans="2:37" ht="15">
      <c r="B623" s="120"/>
      <c r="C623" s="57"/>
      <c r="D623" s="57"/>
      <c r="E623" s="57"/>
      <c r="F623" s="57"/>
      <c r="G623" s="57"/>
      <c r="H623" s="57"/>
      <c r="I623" s="57"/>
      <c r="J623" s="57"/>
      <c r="K623" s="5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</row>
    <row r="624" spans="2:37" ht="15">
      <c r="B624" s="120"/>
      <c r="C624" s="57"/>
      <c r="D624" s="57"/>
      <c r="E624" s="57"/>
      <c r="F624" s="57"/>
      <c r="G624" s="57"/>
      <c r="H624" s="57"/>
      <c r="I624" s="57"/>
      <c r="J624" s="57"/>
      <c r="K624" s="5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</row>
    <row r="625" spans="2:37" ht="15">
      <c r="B625" s="120"/>
      <c r="C625" s="57"/>
      <c r="D625" s="57"/>
      <c r="E625" s="57"/>
      <c r="F625" s="57"/>
      <c r="G625" s="57"/>
      <c r="H625" s="57"/>
      <c r="I625" s="57"/>
      <c r="J625" s="57"/>
      <c r="K625" s="5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</row>
    <row r="626" spans="2:37" ht="15">
      <c r="B626" s="120"/>
      <c r="C626" s="57"/>
      <c r="D626" s="57"/>
      <c r="E626" s="57"/>
      <c r="F626" s="57"/>
      <c r="G626" s="57"/>
      <c r="H626" s="57"/>
      <c r="I626" s="57"/>
      <c r="J626" s="57"/>
      <c r="K626" s="5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</row>
    <row r="627" spans="2:37" ht="15">
      <c r="B627" s="120"/>
      <c r="C627" s="57"/>
      <c r="D627" s="57"/>
      <c r="E627" s="57"/>
      <c r="F627" s="57"/>
      <c r="G627" s="57"/>
      <c r="H627" s="57"/>
      <c r="I627" s="57"/>
      <c r="J627" s="57"/>
      <c r="K627" s="5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</row>
    <row r="628" spans="2:37" ht="15">
      <c r="B628" s="120"/>
      <c r="C628" s="57"/>
      <c r="D628" s="57"/>
      <c r="E628" s="57"/>
      <c r="F628" s="57"/>
      <c r="G628" s="57"/>
      <c r="H628" s="57"/>
      <c r="I628" s="57"/>
      <c r="J628" s="57"/>
      <c r="K628" s="5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</row>
    <row r="629" spans="2:37" ht="15">
      <c r="B629" s="120"/>
      <c r="C629" s="57"/>
      <c r="D629" s="57"/>
      <c r="E629" s="57"/>
      <c r="F629" s="57"/>
      <c r="G629" s="57"/>
      <c r="H629" s="57"/>
      <c r="I629" s="57"/>
      <c r="J629" s="57"/>
      <c r="K629" s="5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</row>
    <row r="630" spans="2:37" ht="15">
      <c r="B630" s="120"/>
      <c r="C630" s="57"/>
      <c r="D630" s="57"/>
      <c r="E630" s="57"/>
      <c r="F630" s="57"/>
      <c r="G630" s="57"/>
      <c r="H630" s="57"/>
      <c r="I630" s="57"/>
      <c r="J630" s="57"/>
      <c r="K630" s="5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</row>
    <row r="631" spans="2:37" ht="15">
      <c r="B631" s="120"/>
      <c r="C631" s="57"/>
      <c r="D631" s="57"/>
      <c r="E631" s="57"/>
      <c r="F631" s="57"/>
      <c r="G631" s="57"/>
      <c r="H631" s="57"/>
      <c r="I631" s="57"/>
      <c r="J631" s="57"/>
      <c r="K631" s="5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</row>
    <row r="632" spans="2:37" ht="15">
      <c r="B632" s="120"/>
      <c r="C632" s="57"/>
      <c r="D632" s="57"/>
      <c r="E632" s="57"/>
      <c r="F632" s="57"/>
      <c r="G632" s="57"/>
      <c r="H632" s="57"/>
      <c r="I632" s="57"/>
      <c r="J632" s="57"/>
      <c r="K632" s="5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</row>
    <row r="633" spans="2:37" ht="15">
      <c r="B633" s="120"/>
      <c r="C633" s="57"/>
      <c r="D633" s="57"/>
      <c r="E633" s="57"/>
      <c r="F633" s="57"/>
      <c r="G633" s="57"/>
      <c r="H633" s="57"/>
      <c r="I633" s="57"/>
      <c r="J633" s="57"/>
      <c r="K633" s="5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</row>
    <row r="634" spans="2:37" ht="15">
      <c r="B634" s="120"/>
      <c r="C634" s="57"/>
      <c r="D634" s="57"/>
      <c r="E634" s="57"/>
      <c r="F634" s="57"/>
      <c r="G634" s="57"/>
      <c r="H634" s="57"/>
      <c r="I634" s="57"/>
      <c r="J634" s="57"/>
      <c r="K634" s="5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</row>
    <row r="635" spans="2:37" ht="15">
      <c r="B635" s="120"/>
      <c r="C635" s="57"/>
      <c r="D635" s="57"/>
      <c r="E635" s="57"/>
      <c r="F635" s="57"/>
      <c r="G635" s="57"/>
      <c r="H635" s="57"/>
      <c r="I635" s="57"/>
      <c r="J635" s="57"/>
      <c r="K635" s="5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</row>
    <row r="636" spans="2:37" ht="15">
      <c r="B636" s="120"/>
      <c r="C636" s="57"/>
      <c r="D636" s="57"/>
      <c r="E636" s="57"/>
      <c r="F636" s="57"/>
      <c r="G636" s="57"/>
      <c r="H636" s="57"/>
      <c r="I636" s="57"/>
      <c r="J636" s="57"/>
      <c r="K636" s="5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</row>
    <row r="637" spans="2:37" ht="15">
      <c r="B637" s="120"/>
      <c r="C637" s="57"/>
      <c r="D637" s="57"/>
      <c r="E637" s="57"/>
      <c r="F637" s="57"/>
      <c r="G637" s="57"/>
      <c r="H637" s="57"/>
      <c r="I637" s="57"/>
      <c r="J637" s="57"/>
      <c r="K637" s="5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</row>
    <row r="638" spans="2:37" ht="15">
      <c r="B638" s="120"/>
      <c r="C638" s="57"/>
      <c r="D638" s="57"/>
      <c r="E638" s="57"/>
      <c r="F638" s="57"/>
      <c r="G638" s="57"/>
      <c r="H638" s="57"/>
      <c r="I638" s="57"/>
      <c r="J638" s="57"/>
      <c r="K638" s="5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</row>
    <row r="639" spans="2:37" ht="15">
      <c r="B639" s="120"/>
      <c r="C639" s="57"/>
      <c r="D639" s="57"/>
      <c r="E639" s="57"/>
      <c r="F639" s="57"/>
      <c r="G639" s="57"/>
      <c r="H639" s="57"/>
      <c r="I639" s="57"/>
      <c r="J639" s="57"/>
      <c r="K639" s="5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</row>
    <row r="640" spans="2:37" ht="15">
      <c r="B640" s="120"/>
      <c r="C640" s="57"/>
      <c r="D640" s="57"/>
      <c r="E640" s="57"/>
      <c r="F640" s="57"/>
      <c r="G640" s="57"/>
      <c r="H640" s="57"/>
      <c r="I640" s="57"/>
      <c r="J640" s="57"/>
      <c r="K640" s="5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</row>
    <row r="641" spans="2:37" ht="15">
      <c r="B641" s="120"/>
      <c r="C641" s="57"/>
      <c r="D641" s="57"/>
      <c r="E641" s="57"/>
      <c r="F641" s="57"/>
      <c r="G641" s="57"/>
      <c r="H641" s="57"/>
      <c r="I641" s="57"/>
      <c r="J641" s="57"/>
      <c r="K641" s="5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</row>
    <row r="642" spans="2:37" ht="15">
      <c r="B642" s="120"/>
      <c r="C642" s="57"/>
      <c r="D642" s="57"/>
      <c r="E642" s="57"/>
      <c r="F642" s="57"/>
      <c r="G642" s="57"/>
      <c r="H642" s="57"/>
      <c r="I642" s="57"/>
      <c r="J642" s="57"/>
      <c r="K642" s="5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</row>
    <row r="643" spans="2:37" ht="15">
      <c r="B643" s="120"/>
      <c r="C643" s="57"/>
      <c r="D643" s="57"/>
      <c r="E643" s="57"/>
      <c r="F643" s="57"/>
      <c r="G643" s="57"/>
      <c r="H643" s="57"/>
      <c r="I643" s="57"/>
      <c r="J643" s="57"/>
      <c r="K643" s="5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</row>
    <row r="644" spans="2:37" ht="15">
      <c r="B644" s="120"/>
      <c r="C644" s="57"/>
      <c r="D644" s="57"/>
      <c r="E644" s="57"/>
      <c r="F644" s="57"/>
      <c r="G644" s="57"/>
      <c r="H644" s="57"/>
      <c r="I644" s="57"/>
      <c r="J644" s="57"/>
      <c r="K644" s="5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</row>
    <row r="645" spans="2:37" ht="15">
      <c r="B645" s="120"/>
      <c r="C645" s="57"/>
      <c r="D645" s="57"/>
      <c r="E645" s="57"/>
      <c r="F645" s="57"/>
      <c r="G645" s="57"/>
      <c r="H645" s="57"/>
      <c r="I645" s="57"/>
      <c r="J645" s="57"/>
      <c r="K645" s="5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</row>
    <row r="646" spans="2:37" ht="15">
      <c r="B646" s="120"/>
      <c r="C646" s="57"/>
      <c r="D646" s="57"/>
      <c r="E646" s="57"/>
      <c r="F646" s="57"/>
      <c r="G646" s="57"/>
      <c r="H646" s="57"/>
      <c r="I646" s="57"/>
      <c r="J646" s="57"/>
      <c r="K646" s="5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</row>
    <row r="647" spans="2:37" ht="15">
      <c r="B647" s="120"/>
      <c r="C647" s="57"/>
      <c r="D647" s="57"/>
      <c r="E647" s="57"/>
      <c r="F647" s="57"/>
      <c r="G647" s="57"/>
      <c r="H647" s="57"/>
      <c r="I647" s="57"/>
      <c r="J647" s="57"/>
      <c r="K647" s="5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</row>
    <row r="648" spans="2:37" ht="15">
      <c r="B648" s="120"/>
      <c r="C648" s="57"/>
      <c r="D648" s="57"/>
      <c r="E648" s="57"/>
      <c r="F648" s="57"/>
      <c r="G648" s="57"/>
      <c r="H648" s="57"/>
      <c r="I648" s="57"/>
      <c r="J648" s="57"/>
      <c r="K648" s="5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</row>
    <row r="649" spans="2:37" ht="15">
      <c r="B649" s="120"/>
      <c r="C649" s="57"/>
      <c r="D649" s="57"/>
      <c r="E649" s="57"/>
      <c r="F649" s="57"/>
      <c r="G649" s="57"/>
      <c r="H649" s="57"/>
      <c r="I649" s="57"/>
      <c r="J649" s="57"/>
      <c r="K649" s="5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</row>
    <row r="650" spans="2:37" ht="15">
      <c r="B650" s="120"/>
      <c r="C650" s="57"/>
      <c r="D650" s="57"/>
      <c r="E650" s="57"/>
      <c r="F650" s="57"/>
      <c r="G650" s="57"/>
      <c r="H650" s="57"/>
      <c r="I650" s="57"/>
      <c r="J650" s="57"/>
      <c r="K650" s="5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</row>
    <row r="651" spans="2:37" ht="15">
      <c r="B651" s="120"/>
      <c r="C651" s="57"/>
      <c r="D651" s="57"/>
      <c r="E651" s="57"/>
      <c r="F651" s="57"/>
      <c r="G651" s="57"/>
      <c r="H651" s="57"/>
      <c r="I651" s="57"/>
      <c r="J651" s="57"/>
      <c r="K651" s="5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</row>
    <row r="652" spans="2:37" ht="15">
      <c r="B652" s="120"/>
      <c r="C652" s="57"/>
      <c r="D652" s="57"/>
      <c r="E652" s="57"/>
      <c r="F652" s="57"/>
      <c r="G652" s="57"/>
      <c r="H652" s="57"/>
      <c r="I652" s="57"/>
      <c r="J652" s="57"/>
      <c r="K652" s="5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</row>
    <row r="653" spans="2:37" ht="15">
      <c r="B653" s="120"/>
      <c r="C653" s="57"/>
      <c r="D653" s="57"/>
      <c r="E653" s="57"/>
      <c r="F653" s="57"/>
      <c r="G653" s="57"/>
      <c r="H653" s="57"/>
      <c r="I653" s="57"/>
      <c r="J653" s="57"/>
      <c r="K653" s="5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</row>
    <row r="654" spans="2:37" ht="15">
      <c r="B654" s="120"/>
      <c r="C654" s="57"/>
      <c r="D654" s="57"/>
      <c r="E654" s="57"/>
      <c r="F654" s="57"/>
      <c r="G654" s="57"/>
      <c r="H654" s="57"/>
      <c r="I654" s="57"/>
      <c r="J654" s="57"/>
      <c r="K654" s="5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</row>
    <row r="655" spans="2:37" ht="15">
      <c r="B655" s="120"/>
      <c r="C655" s="57"/>
      <c r="D655" s="57"/>
      <c r="E655" s="57"/>
      <c r="F655" s="57"/>
      <c r="G655" s="57"/>
      <c r="H655" s="57"/>
      <c r="I655" s="57"/>
      <c r="J655" s="57"/>
      <c r="K655" s="5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</row>
    <row r="656" spans="2:37" ht="15">
      <c r="B656" s="120"/>
      <c r="C656" s="57"/>
      <c r="D656" s="57"/>
      <c r="E656" s="57"/>
      <c r="F656" s="57"/>
      <c r="G656" s="57"/>
      <c r="H656" s="57"/>
      <c r="I656" s="57"/>
      <c r="J656" s="57"/>
      <c r="K656" s="5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</row>
    <row r="657" spans="2:37" ht="15">
      <c r="B657" s="120"/>
      <c r="C657" s="57"/>
      <c r="D657" s="57"/>
      <c r="E657" s="57"/>
      <c r="F657" s="57"/>
      <c r="G657" s="57"/>
      <c r="H657" s="57"/>
      <c r="I657" s="57"/>
      <c r="J657" s="57"/>
      <c r="K657" s="5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  <c r="AA657" s="107"/>
      <c r="AB657" s="107"/>
      <c r="AC657" s="107"/>
      <c r="AD657" s="107"/>
      <c r="AE657" s="107"/>
      <c r="AF657" s="107"/>
      <c r="AG657" s="107"/>
      <c r="AH657" s="107"/>
      <c r="AI657" s="107"/>
      <c r="AJ657" s="107"/>
      <c r="AK657" s="107"/>
    </row>
    <row r="658" spans="2:37" ht="15">
      <c r="B658" s="120"/>
      <c r="C658" s="57"/>
      <c r="D658" s="57"/>
      <c r="E658" s="57"/>
      <c r="F658" s="57"/>
      <c r="G658" s="57"/>
      <c r="H658" s="57"/>
      <c r="I658" s="57"/>
      <c r="J658" s="57"/>
      <c r="K658" s="5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</row>
    <row r="659" spans="2:37" ht="15">
      <c r="B659" s="120"/>
      <c r="C659" s="57"/>
      <c r="D659" s="57"/>
      <c r="E659" s="57"/>
      <c r="F659" s="57"/>
      <c r="G659" s="57"/>
      <c r="H659" s="57"/>
      <c r="I659" s="57"/>
      <c r="J659" s="57"/>
      <c r="K659" s="5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</row>
    <row r="660" spans="2:37" ht="15">
      <c r="B660" s="120"/>
      <c r="C660" s="57"/>
      <c r="D660" s="57"/>
      <c r="E660" s="57"/>
      <c r="F660" s="57"/>
      <c r="G660" s="57"/>
      <c r="H660" s="57"/>
      <c r="I660" s="57"/>
      <c r="J660" s="57"/>
      <c r="K660" s="5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</row>
    <row r="661" spans="2:37" ht="15">
      <c r="B661" s="120"/>
      <c r="C661" s="57"/>
      <c r="D661" s="57"/>
      <c r="E661" s="57"/>
      <c r="F661" s="57"/>
      <c r="G661" s="57"/>
      <c r="H661" s="57"/>
      <c r="I661" s="57"/>
      <c r="J661" s="57"/>
      <c r="K661" s="5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</row>
    <row r="662" spans="2:37" ht="15">
      <c r="B662" s="120"/>
      <c r="C662" s="57"/>
      <c r="D662" s="57"/>
      <c r="E662" s="57"/>
      <c r="F662" s="57"/>
      <c r="G662" s="57"/>
      <c r="H662" s="57"/>
      <c r="I662" s="57"/>
      <c r="J662" s="57"/>
      <c r="K662" s="5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</row>
    <row r="663" spans="2:37" ht="15">
      <c r="B663" s="120"/>
      <c r="C663" s="57"/>
      <c r="D663" s="57"/>
      <c r="E663" s="57"/>
      <c r="F663" s="57"/>
      <c r="G663" s="57"/>
      <c r="H663" s="57"/>
      <c r="I663" s="57"/>
      <c r="J663" s="57"/>
      <c r="K663" s="5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</row>
    <row r="664" spans="2:37" ht="15">
      <c r="B664" s="120"/>
      <c r="C664" s="57"/>
      <c r="D664" s="57"/>
      <c r="E664" s="57"/>
      <c r="F664" s="57"/>
      <c r="G664" s="57"/>
      <c r="H664" s="57"/>
      <c r="I664" s="57"/>
      <c r="J664" s="57"/>
      <c r="K664" s="5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</row>
    <row r="665" spans="2:37" ht="15">
      <c r="B665" s="120"/>
      <c r="C665" s="57"/>
      <c r="D665" s="57"/>
      <c r="E665" s="57"/>
      <c r="F665" s="57"/>
      <c r="G665" s="57"/>
      <c r="H665" s="57"/>
      <c r="I665" s="57"/>
      <c r="J665" s="57"/>
      <c r="K665" s="5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</row>
    <row r="666" spans="2:37" ht="15">
      <c r="B666" s="120"/>
      <c r="C666" s="57"/>
      <c r="D666" s="57"/>
      <c r="E666" s="57"/>
      <c r="F666" s="57"/>
      <c r="G666" s="57"/>
      <c r="H666" s="57"/>
      <c r="I666" s="57"/>
      <c r="J666" s="57"/>
      <c r="K666" s="5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</row>
    <row r="667" spans="2:37" ht="15">
      <c r="B667" s="120"/>
      <c r="C667" s="57"/>
      <c r="D667" s="57"/>
      <c r="E667" s="57"/>
      <c r="F667" s="57"/>
      <c r="G667" s="57"/>
      <c r="H667" s="57"/>
      <c r="I667" s="57"/>
      <c r="J667" s="57"/>
      <c r="K667" s="5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</row>
    <row r="668" spans="2:37" ht="15">
      <c r="B668" s="120"/>
      <c r="C668" s="57"/>
      <c r="D668" s="57"/>
      <c r="E668" s="57"/>
      <c r="F668" s="57"/>
      <c r="G668" s="57"/>
      <c r="H668" s="57"/>
      <c r="I668" s="57"/>
      <c r="J668" s="57"/>
      <c r="K668" s="5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</row>
    <row r="669" spans="2:11" ht="15">
      <c r="B669" s="121"/>
      <c r="C669" s="122"/>
      <c r="D669" s="122"/>
      <c r="E669" s="122"/>
      <c r="F669" s="122"/>
      <c r="G669" s="122"/>
      <c r="H669" s="122"/>
      <c r="I669" s="122"/>
      <c r="J669" s="122"/>
      <c r="K669" s="122"/>
    </row>
  </sheetData>
  <sheetProtection algorithmName="SHA-512" hashValue="JeiHYQ+xBZK6dfKmpef5yo+SbqOwzg2DQSC8FbuKz17c8uG598V9oHM8z9b7rnrxTHFKVZPk0ZQFKz1SDk+6Jg==" saltValue="Q69F0j1hyebjvNPfnJiljQ==" spinCount="100000" sheet="1" objects="1" scenarios="1"/>
  <mergeCells count="1">
    <mergeCell ref="B2:L2"/>
  </mergeCells>
  <pageMargins left="0.31496062992126" right="0.31496062992126" top="0.590551181102362" bottom="0.590551181102362" header="0.31496062992126" footer="0.31496062992126"/>
  <pageSetup orientation="portrait" paperSize="9" scale="7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G176"/>
  <sheetViews>
    <sheetView showGridLines="0" showZeros="0" view="pageBreakPreview" zoomScale="77" zoomScaleNormal="70" zoomScaleSheetLayoutView="77" workbookViewId="0" topLeftCell="A46">
      <selection pane="topLeft" activeCell="H35" sqref="H35:J35"/>
    </sheetView>
  </sheetViews>
  <sheetFormatPr defaultColWidth="9.14428571428571" defaultRowHeight="15"/>
  <cols>
    <col min="1" max="1" width="1.57142857142857" style="31" customWidth="1"/>
    <col min="2" max="2" width="2.71428571428571" style="31" customWidth="1"/>
    <col min="3" max="3" width="9" style="31" customWidth="1"/>
    <col min="4" max="4" width="10.2857142857143" style="31" customWidth="1"/>
    <col min="5" max="5" width="7.85714285714286" style="31" customWidth="1"/>
    <col min="6" max="13" width="5.71428571428571" style="31" customWidth="1"/>
    <col min="14" max="15" width="6.28571428571429" style="31" customWidth="1"/>
    <col min="16" max="19" width="5.71428571428571" style="31" customWidth="1"/>
    <col min="20" max="20" width="6.28571428571429" style="31" customWidth="1"/>
    <col min="21" max="25" width="5.71428571428571" style="31" customWidth="1"/>
    <col min="26" max="26" width="6.28571428571429" style="31" customWidth="1"/>
    <col min="27" max="28" width="6.71428571428571" style="31" customWidth="1"/>
    <col min="29" max="31" width="6.28571428571429" style="31" customWidth="1"/>
    <col min="32" max="32" width="2.71428571428571" style="31" customWidth="1"/>
    <col min="33" max="33" width="1.42857142857143" style="31" customWidth="1"/>
    <col min="34" max="34" width="9.14285714285714" style="31"/>
    <col min="35" max="35" width="9.14285714285714" style="31" hidden="1" customWidth="1"/>
    <col min="36" max="36" width="15.2857142857143" style="31" hidden="1" customWidth="1"/>
    <col min="37" max="37" width="13.2857142857143" style="31" hidden="1" customWidth="1"/>
    <col min="38" max="38" width="58.7142857142857" style="31" hidden="1" customWidth="1"/>
    <col min="39" max="39" width="76.7142857142857" style="31" hidden="1" customWidth="1"/>
    <col min="40" max="40" width="113" style="31" hidden="1" customWidth="1"/>
    <col min="41" max="41" width="19" style="31" hidden="1" customWidth="1"/>
    <col min="42" max="42" width="9.14285714285714" style="31" hidden="1" customWidth="1"/>
    <col min="43" max="43" width="25.2857142857143" style="31" customWidth="1"/>
    <col min="44" max="16384" width="9.14285714285714" style="31"/>
  </cols>
  <sheetData>
    <row r="1" spans="2:6" ht="8.25" customHeight="1" thickBot="1">
      <c r="B1" s="295"/>
      <c r="C1" s="296"/>
      <c r="D1" s="296"/>
      <c r="E1" s="296"/>
      <c r="F1" s="297"/>
    </row>
    <row r="2" spans="2:32" ht="11.25" customHeight="1" thickBot="1">
      <c r="B2" s="32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8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9"/>
    </row>
    <row r="3" spans="2:33" ht="20.1" customHeight="1" thickBot="1">
      <c r="B3" s="69"/>
      <c r="C3" s="292" t="s">
        <v>232</v>
      </c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4"/>
      <c r="AF3" s="15"/>
      <c r="AG3" s="66"/>
    </row>
    <row r="4" spans="2:33" ht="9.95" customHeight="1">
      <c r="B4" s="69"/>
      <c r="C4" s="2"/>
      <c r="D4" s="2"/>
      <c r="E4" s="18"/>
      <c r="F4" s="42"/>
      <c r="G4" s="2"/>
      <c r="H4" s="44"/>
      <c r="I4" s="2"/>
      <c r="J4" s="44"/>
      <c r="K4" s="2"/>
      <c r="L4" s="44"/>
      <c r="M4" s="2"/>
      <c r="N4" s="44"/>
      <c r="O4" s="2"/>
      <c r="P4" s="44"/>
      <c r="Q4" s="2"/>
      <c r="R4" s="44"/>
      <c r="S4" s="2"/>
      <c r="T4" s="44"/>
      <c r="U4" s="2"/>
      <c r="V4" s="44"/>
      <c r="W4" s="2"/>
      <c r="X4" s="44"/>
      <c r="Y4" s="2"/>
      <c r="Z4" s="44"/>
      <c r="AA4" s="2"/>
      <c r="AB4" s="44"/>
      <c r="AC4" s="2"/>
      <c r="AD4" s="44"/>
      <c r="AE4" s="2"/>
      <c r="AF4" s="15"/>
      <c r="AG4" s="66"/>
    </row>
    <row r="5" spans="2:33" ht="20.1" customHeight="1">
      <c r="B5" s="69"/>
      <c r="C5" s="226" t="s">
        <v>230</v>
      </c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15"/>
      <c r="AG5" s="66"/>
    </row>
    <row r="6" spans="2:33" ht="20.1" customHeight="1">
      <c r="B6" s="69"/>
      <c r="C6" s="126" t="s">
        <v>215</v>
      </c>
      <c r="D6" s="208" t="s">
        <v>140</v>
      </c>
      <c r="E6" s="209"/>
      <c r="F6" s="209"/>
      <c r="G6" s="210"/>
      <c r="H6" s="208" t="s">
        <v>133</v>
      </c>
      <c r="I6" s="209"/>
      <c r="J6" s="210"/>
      <c r="K6" s="289" t="s">
        <v>125</v>
      </c>
      <c r="L6" s="290"/>
      <c r="M6" s="290"/>
      <c r="N6" s="290"/>
      <c r="O6" s="291"/>
      <c r="P6" s="289" t="s">
        <v>124</v>
      </c>
      <c r="Q6" s="290"/>
      <c r="R6" s="290"/>
      <c r="S6" s="291"/>
      <c r="T6" s="289" t="s">
        <v>126</v>
      </c>
      <c r="U6" s="290"/>
      <c r="V6" s="290"/>
      <c r="W6" s="290"/>
      <c r="X6" s="290"/>
      <c r="Y6" s="290"/>
      <c r="Z6" s="291"/>
      <c r="AA6" s="289" t="s">
        <v>33</v>
      </c>
      <c r="AB6" s="290"/>
      <c r="AC6" s="290"/>
      <c r="AD6" s="290"/>
      <c r="AE6" s="291"/>
      <c r="AF6" s="15"/>
      <c r="AG6" s="66"/>
    </row>
    <row r="7" spans="2:33" ht="20.1" customHeight="1">
      <c r="B7" s="69"/>
      <c r="C7" s="127">
        <v>1</v>
      </c>
      <c r="D7" s="280"/>
      <c r="E7" s="281"/>
      <c r="F7" s="281"/>
      <c r="G7" s="282"/>
      <c r="H7" s="280"/>
      <c r="I7" s="281"/>
      <c r="J7" s="282"/>
      <c r="K7" s="283">
        <f>IFERROR((D7*H7)/1000,"")</f>
        <v>0</v>
      </c>
      <c r="L7" s="284"/>
      <c r="M7" s="284"/>
      <c r="N7" s="284"/>
      <c r="O7" s="285"/>
      <c r="P7" s="286"/>
      <c r="Q7" s="287"/>
      <c r="R7" s="287"/>
      <c r="S7" s="288"/>
      <c r="T7" s="219"/>
      <c r="U7" s="220"/>
      <c r="V7" s="220"/>
      <c r="W7" s="220"/>
      <c r="X7" s="220"/>
      <c r="Y7" s="220"/>
      <c r="Z7" s="221"/>
      <c r="AA7" s="219"/>
      <c r="AB7" s="220"/>
      <c r="AC7" s="220"/>
      <c r="AD7" s="220"/>
      <c r="AE7" s="221"/>
      <c r="AF7" s="15"/>
      <c r="AG7" s="66"/>
    </row>
    <row r="8" spans="2:33" ht="20.1" customHeight="1">
      <c r="B8" s="69"/>
      <c r="C8" s="127">
        <v>2</v>
      </c>
      <c r="D8" s="280"/>
      <c r="E8" s="281"/>
      <c r="F8" s="281"/>
      <c r="G8" s="282"/>
      <c r="H8" s="280"/>
      <c r="I8" s="281"/>
      <c r="J8" s="282"/>
      <c r="K8" s="283">
        <f t="shared" si="0" ref="K8:K56">IFERROR((D8*H8)/1000,"")</f>
        <v>0</v>
      </c>
      <c r="L8" s="284"/>
      <c r="M8" s="284"/>
      <c r="N8" s="284"/>
      <c r="O8" s="285"/>
      <c r="P8" s="286"/>
      <c r="Q8" s="287"/>
      <c r="R8" s="287"/>
      <c r="S8" s="288"/>
      <c r="T8" s="219"/>
      <c r="U8" s="220"/>
      <c r="V8" s="220"/>
      <c r="W8" s="220"/>
      <c r="X8" s="220"/>
      <c r="Y8" s="220"/>
      <c r="Z8" s="221"/>
      <c r="AA8" s="219"/>
      <c r="AB8" s="220"/>
      <c r="AC8" s="220"/>
      <c r="AD8" s="220"/>
      <c r="AE8" s="221"/>
      <c r="AF8" s="15"/>
      <c r="AG8" s="66"/>
    </row>
    <row r="9" spans="2:33" ht="20.1" customHeight="1">
      <c r="B9" s="69"/>
      <c r="C9" s="127">
        <v>3</v>
      </c>
      <c r="D9" s="280"/>
      <c r="E9" s="281"/>
      <c r="F9" s="281"/>
      <c r="G9" s="282"/>
      <c r="H9" s="280"/>
      <c r="I9" s="281"/>
      <c r="J9" s="282"/>
      <c r="K9" s="283">
        <f t="shared" si="0"/>
        <v>0</v>
      </c>
      <c r="L9" s="284"/>
      <c r="M9" s="284"/>
      <c r="N9" s="284"/>
      <c r="O9" s="285"/>
      <c r="P9" s="286"/>
      <c r="Q9" s="287"/>
      <c r="R9" s="287"/>
      <c r="S9" s="288"/>
      <c r="T9" s="219"/>
      <c r="U9" s="220"/>
      <c r="V9" s="220"/>
      <c r="W9" s="220"/>
      <c r="X9" s="220"/>
      <c r="Y9" s="220"/>
      <c r="Z9" s="221"/>
      <c r="AA9" s="219"/>
      <c r="AB9" s="220"/>
      <c r="AC9" s="220"/>
      <c r="AD9" s="220"/>
      <c r="AE9" s="221"/>
      <c r="AF9" s="15"/>
      <c r="AG9" s="66"/>
    </row>
    <row r="10" spans="2:33" ht="20.1" customHeight="1">
      <c r="B10" s="69"/>
      <c r="C10" s="127">
        <v>4</v>
      </c>
      <c r="D10" s="280"/>
      <c r="E10" s="281"/>
      <c r="F10" s="281"/>
      <c r="G10" s="282"/>
      <c r="H10" s="280"/>
      <c r="I10" s="281"/>
      <c r="J10" s="282"/>
      <c r="K10" s="283">
        <f t="shared" si="0"/>
        <v>0</v>
      </c>
      <c r="L10" s="284"/>
      <c r="M10" s="284"/>
      <c r="N10" s="284"/>
      <c r="O10" s="285"/>
      <c r="P10" s="286"/>
      <c r="Q10" s="287"/>
      <c r="R10" s="287"/>
      <c r="S10" s="288"/>
      <c r="T10" s="219"/>
      <c r="U10" s="220"/>
      <c r="V10" s="220"/>
      <c r="W10" s="220"/>
      <c r="X10" s="220"/>
      <c r="Y10" s="220"/>
      <c r="Z10" s="221"/>
      <c r="AA10" s="219"/>
      <c r="AB10" s="220"/>
      <c r="AC10" s="220"/>
      <c r="AD10" s="220"/>
      <c r="AE10" s="221"/>
      <c r="AF10" s="15"/>
      <c r="AG10" s="66"/>
    </row>
    <row r="11" spans="2:33" ht="20.1" customHeight="1">
      <c r="B11" s="69"/>
      <c r="C11" s="127">
        <v>5</v>
      </c>
      <c r="D11" s="280"/>
      <c r="E11" s="281"/>
      <c r="F11" s="281"/>
      <c r="G11" s="282"/>
      <c r="H11" s="280"/>
      <c r="I11" s="281"/>
      <c r="J11" s="282"/>
      <c r="K11" s="283">
        <f t="shared" si="0"/>
        <v>0</v>
      </c>
      <c r="L11" s="284"/>
      <c r="M11" s="284"/>
      <c r="N11" s="284"/>
      <c r="O11" s="285"/>
      <c r="P11" s="286"/>
      <c r="Q11" s="287"/>
      <c r="R11" s="287"/>
      <c r="S11" s="288"/>
      <c r="T11" s="219"/>
      <c r="U11" s="220"/>
      <c r="V11" s="220"/>
      <c r="W11" s="220"/>
      <c r="X11" s="220"/>
      <c r="Y11" s="220"/>
      <c r="Z11" s="221"/>
      <c r="AA11" s="219"/>
      <c r="AB11" s="220"/>
      <c r="AC11" s="220"/>
      <c r="AD11" s="220"/>
      <c r="AE11" s="221"/>
      <c r="AF11" s="15"/>
      <c r="AG11" s="66"/>
    </row>
    <row r="12" spans="2:33" ht="20.1" customHeight="1">
      <c r="B12" s="69"/>
      <c r="C12" s="127">
        <v>6</v>
      </c>
      <c r="D12" s="280"/>
      <c r="E12" s="281"/>
      <c r="F12" s="281"/>
      <c r="G12" s="282"/>
      <c r="H12" s="280"/>
      <c r="I12" s="281"/>
      <c r="J12" s="282"/>
      <c r="K12" s="283">
        <f t="shared" si="0"/>
        <v>0</v>
      </c>
      <c r="L12" s="284"/>
      <c r="M12" s="284"/>
      <c r="N12" s="284"/>
      <c r="O12" s="285"/>
      <c r="P12" s="286"/>
      <c r="Q12" s="287"/>
      <c r="R12" s="287"/>
      <c r="S12" s="288"/>
      <c r="T12" s="219"/>
      <c r="U12" s="220"/>
      <c r="V12" s="220"/>
      <c r="W12" s="220"/>
      <c r="X12" s="220"/>
      <c r="Y12" s="220"/>
      <c r="Z12" s="221"/>
      <c r="AA12" s="219"/>
      <c r="AB12" s="220"/>
      <c r="AC12" s="220"/>
      <c r="AD12" s="220"/>
      <c r="AE12" s="221"/>
      <c r="AF12" s="15"/>
      <c r="AG12" s="66"/>
    </row>
    <row r="13" spans="2:33" ht="20.1" customHeight="1">
      <c r="B13" s="69"/>
      <c r="C13" s="127">
        <v>7</v>
      </c>
      <c r="D13" s="280"/>
      <c r="E13" s="281"/>
      <c r="F13" s="281"/>
      <c r="G13" s="282"/>
      <c r="H13" s="280"/>
      <c r="I13" s="281"/>
      <c r="J13" s="282"/>
      <c r="K13" s="283">
        <f t="shared" si="0"/>
        <v>0</v>
      </c>
      <c r="L13" s="284"/>
      <c r="M13" s="284"/>
      <c r="N13" s="284"/>
      <c r="O13" s="285"/>
      <c r="P13" s="286"/>
      <c r="Q13" s="287"/>
      <c r="R13" s="287"/>
      <c r="S13" s="288"/>
      <c r="T13" s="219"/>
      <c r="U13" s="220"/>
      <c r="V13" s="220"/>
      <c r="W13" s="220"/>
      <c r="X13" s="220"/>
      <c r="Y13" s="220"/>
      <c r="Z13" s="221"/>
      <c r="AA13" s="219"/>
      <c r="AB13" s="220"/>
      <c r="AC13" s="220"/>
      <c r="AD13" s="220"/>
      <c r="AE13" s="221"/>
      <c r="AF13" s="15"/>
      <c r="AG13" s="66"/>
    </row>
    <row r="14" spans="2:33" ht="20.1" customHeight="1">
      <c r="B14" s="69"/>
      <c r="C14" s="127">
        <v>8</v>
      </c>
      <c r="D14" s="280"/>
      <c r="E14" s="281"/>
      <c r="F14" s="281"/>
      <c r="G14" s="282"/>
      <c r="H14" s="280"/>
      <c r="I14" s="281"/>
      <c r="J14" s="282"/>
      <c r="K14" s="283">
        <f t="shared" si="0"/>
        <v>0</v>
      </c>
      <c r="L14" s="284"/>
      <c r="M14" s="284"/>
      <c r="N14" s="284"/>
      <c r="O14" s="285"/>
      <c r="P14" s="286"/>
      <c r="Q14" s="287"/>
      <c r="R14" s="287"/>
      <c r="S14" s="288"/>
      <c r="T14" s="219"/>
      <c r="U14" s="220"/>
      <c r="V14" s="220"/>
      <c r="W14" s="220"/>
      <c r="X14" s="220"/>
      <c r="Y14" s="220"/>
      <c r="Z14" s="221"/>
      <c r="AA14" s="219"/>
      <c r="AB14" s="220"/>
      <c r="AC14" s="220"/>
      <c r="AD14" s="220"/>
      <c r="AE14" s="221"/>
      <c r="AF14" s="15"/>
      <c r="AG14" s="66"/>
    </row>
    <row r="15" spans="2:33" ht="20.1" customHeight="1">
      <c r="B15" s="69"/>
      <c r="C15" s="127">
        <v>9</v>
      </c>
      <c r="D15" s="280"/>
      <c r="E15" s="281"/>
      <c r="F15" s="281"/>
      <c r="G15" s="282"/>
      <c r="H15" s="280"/>
      <c r="I15" s="281"/>
      <c r="J15" s="282"/>
      <c r="K15" s="283">
        <f t="shared" si="0"/>
        <v>0</v>
      </c>
      <c r="L15" s="284"/>
      <c r="M15" s="284"/>
      <c r="N15" s="284"/>
      <c r="O15" s="285"/>
      <c r="P15" s="286"/>
      <c r="Q15" s="287"/>
      <c r="R15" s="287"/>
      <c r="S15" s="288"/>
      <c r="T15" s="219"/>
      <c r="U15" s="220"/>
      <c r="V15" s="220"/>
      <c r="W15" s="220"/>
      <c r="X15" s="220"/>
      <c r="Y15" s="220"/>
      <c r="Z15" s="221"/>
      <c r="AA15" s="219"/>
      <c r="AB15" s="220"/>
      <c r="AC15" s="220"/>
      <c r="AD15" s="220"/>
      <c r="AE15" s="221"/>
      <c r="AF15" s="15"/>
      <c r="AG15" s="66"/>
    </row>
    <row r="16" spans="2:33" ht="20.1" customHeight="1">
      <c r="B16" s="69"/>
      <c r="C16" s="127">
        <v>10</v>
      </c>
      <c r="D16" s="280"/>
      <c r="E16" s="281"/>
      <c r="F16" s="281"/>
      <c r="G16" s="282"/>
      <c r="H16" s="280"/>
      <c r="I16" s="281"/>
      <c r="J16" s="282"/>
      <c r="K16" s="283">
        <f t="shared" si="0"/>
        <v>0</v>
      </c>
      <c r="L16" s="284"/>
      <c r="M16" s="284"/>
      <c r="N16" s="284"/>
      <c r="O16" s="285"/>
      <c r="P16" s="286"/>
      <c r="Q16" s="287"/>
      <c r="R16" s="287"/>
      <c r="S16" s="288"/>
      <c r="T16" s="219"/>
      <c r="U16" s="220"/>
      <c r="V16" s="220"/>
      <c r="W16" s="220"/>
      <c r="X16" s="220"/>
      <c r="Y16" s="220"/>
      <c r="Z16" s="221"/>
      <c r="AA16" s="219"/>
      <c r="AB16" s="220"/>
      <c r="AC16" s="220"/>
      <c r="AD16" s="220"/>
      <c r="AE16" s="221"/>
      <c r="AF16" s="15"/>
      <c r="AG16" s="66"/>
    </row>
    <row r="17" spans="2:33" ht="20.1" customHeight="1">
      <c r="B17" s="69"/>
      <c r="C17" s="127">
        <v>11</v>
      </c>
      <c r="D17" s="280"/>
      <c r="E17" s="281"/>
      <c r="F17" s="281"/>
      <c r="G17" s="282"/>
      <c r="H17" s="280"/>
      <c r="I17" s="281"/>
      <c r="J17" s="282"/>
      <c r="K17" s="283">
        <f t="shared" si="0"/>
        <v>0</v>
      </c>
      <c r="L17" s="284"/>
      <c r="M17" s="284"/>
      <c r="N17" s="284"/>
      <c r="O17" s="285"/>
      <c r="P17" s="286"/>
      <c r="Q17" s="287"/>
      <c r="R17" s="287"/>
      <c r="S17" s="288"/>
      <c r="T17" s="219"/>
      <c r="U17" s="220"/>
      <c r="V17" s="220"/>
      <c r="W17" s="220"/>
      <c r="X17" s="220"/>
      <c r="Y17" s="220"/>
      <c r="Z17" s="221"/>
      <c r="AA17" s="219"/>
      <c r="AB17" s="220"/>
      <c r="AC17" s="220"/>
      <c r="AD17" s="220"/>
      <c r="AE17" s="221"/>
      <c r="AF17" s="15"/>
      <c r="AG17" s="66"/>
    </row>
    <row r="18" spans="2:33" ht="20.1" customHeight="1">
      <c r="B18" s="69"/>
      <c r="C18" s="127">
        <v>12</v>
      </c>
      <c r="D18" s="280"/>
      <c r="E18" s="281"/>
      <c r="F18" s="281"/>
      <c r="G18" s="282"/>
      <c r="H18" s="280"/>
      <c r="I18" s="281"/>
      <c r="J18" s="282"/>
      <c r="K18" s="283">
        <f t="shared" si="0"/>
        <v>0</v>
      </c>
      <c r="L18" s="284"/>
      <c r="M18" s="284"/>
      <c r="N18" s="284"/>
      <c r="O18" s="285"/>
      <c r="P18" s="286"/>
      <c r="Q18" s="287"/>
      <c r="R18" s="287"/>
      <c r="S18" s="288"/>
      <c r="T18" s="219"/>
      <c r="U18" s="220"/>
      <c r="V18" s="220"/>
      <c r="W18" s="220"/>
      <c r="X18" s="220"/>
      <c r="Y18" s="220"/>
      <c r="Z18" s="221"/>
      <c r="AA18" s="219"/>
      <c r="AB18" s="220"/>
      <c r="AC18" s="220"/>
      <c r="AD18" s="220"/>
      <c r="AE18" s="221"/>
      <c r="AF18" s="15"/>
      <c r="AG18" s="66"/>
    </row>
    <row r="19" spans="2:33" ht="20.1" customHeight="1">
      <c r="B19" s="69"/>
      <c r="C19" s="127">
        <v>13</v>
      </c>
      <c r="D19" s="280"/>
      <c r="E19" s="281"/>
      <c r="F19" s="281"/>
      <c r="G19" s="282"/>
      <c r="H19" s="280"/>
      <c r="I19" s="281"/>
      <c r="J19" s="282"/>
      <c r="K19" s="283">
        <f t="shared" si="0"/>
        <v>0</v>
      </c>
      <c r="L19" s="284"/>
      <c r="M19" s="284"/>
      <c r="N19" s="284"/>
      <c r="O19" s="285"/>
      <c r="P19" s="286"/>
      <c r="Q19" s="287"/>
      <c r="R19" s="287"/>
      <c r="S19" s="288"/>
      <c r="T19" s="219"/>
      <c r="U19" s="220"/>
      <c r="V19" s="220"/>
      <c r="W19" s="220"/>
      <c r="X19" s="220"/>
      <c r="Y19" s="220"/>
      <c r="Z19" s="221"/>
      <c r="AA19" s="219"/>
      <c r="AB19" s="220"/>
      <c r="AC19" s="220"/>
      <c r="AD19" s="220"/>
      <c r="AE19" s="221"/>
      <c r="AF19" s="15"/>
      <c r="AG19" s="66"/>
    </row>
    <row r="20" spans="2:33" ht="20.1" customHeight="1">
      <c r="B20" s="69"/>
      <c r="C20" s="127">
        <v>14</v>
      </c>
      <c r="D20" s="280"/>
      <c r="E20" s="281"/>
      <c r="F20" s="281"/>
      <c r="G20" s="282"/>
      <c r="H20" s="280"/>
      <c r="I20" s="281"/>
      <c r="J20" s="282"/>
      <c r="K20" s="283">
        <f t="shared" si="0"/>
        <v>0</v>
      </c>
      <c r="L20" s="284"/>
      <c r="M20" s="284"/>
      <c r="N20" s="284"/>
      <c r="O20" s="285"/>
      <c r="P20" s="286"/>
      <c r="Q20" s="287"/>
      <c r="R20" s="287"/>
      <c r="S20" s="288"/>
      <c r="T20" s="219"/>
      <c r="U20" s="220"/>
      <c r="V20" s="220"/>
      <c r="W20" s="220"/>
      <c r="X20" s="220"/>
      <c r="Y20" s="220"/>
      <c r="Z20" s="221"/>
      <c r="AA20" s="219"/>
      <c r="AB20" s="220"/>
      <c r="AC20" s="220"/>
      <c r="AD20" s="220"/>
      <c r="AE20" s="221"/>
      <c r="AF20" s="15"/>
      <c r="AG20" s="66"/>
    </row>
    <row r="21" spans="2:33" ht="20.1" customHeight="1">
      <c r="B21" s="69"/>
      <c r="C21" s="127">
        <v>15</v>
      </c>
      <c r="D21" s="280"/>
      <c r="E21" s="281"/>
      <c r="F21" s="281"/>
      <c r="G21" s="282"/>
      <c r="H21" s="280"/>
      <c r="I21" s="281"/>
      <c r="J21" s="282"/>
      <c r="K21" s="283">
        <f t="shared" si="0"/>
        <v>0</v>
      </c>
      <c r="L21" s="284"/>
      <c r="M21" s="284"/>
      <c r="N21" s="284"/>
      <c r="O21" s="285"/>
      <c r="P21" s="286"/>
      <c r="Q21" s="287"/>
      <c r="R21" s="287"/>
      <c r="S21" s="288"/>
      <c r="T21" s="219"/>
      <c r="U21" s="220"/>
      <c r="V21" s="220"/>
      <c r="W21" s="220"/>
      <c r="X21" s="220"/>
      <c r="Y21" s="220"/>
      <c r="Z21" s="221"/>
      <c r="AA21" s="219"/>
      <c r="AB21" s="220"/>
      <c r="AC21" s="220"/>
      <c r="AD21" s="220"/>
      <c r="AE21" s="221"/>
      <c r="AF21" s="15"/>
      <c r="AG21" s="66"/>
    </row>
    <row r="22" spans="2:33" ht="20.1" customHeight="1">
      <c r="B22" s="69"/>
      <c r="C22" s="127">
        <v>16</v>
      </c>
      <c r="D22" s="280"/>
      <c r="E22" s="281"/>
      <c r="F22" s="281"/>
      <c r="G22" s="282"/>
      <c r="H22" s="280"/>
      <c r="I22" s="281"/>
      <c r="J22" s="282"/>
      <c r="K22" s="283">
        <f t="shared" si="0"/>
        <v>0</v>
      </c>
      <c r="L22" s="284"/>
      <c r="M22" s="284"/>
      <c r="N22" s="284"/>
      <c r="O22" s="285"/>
      <c r="P22" s="286"/>
      <c r="Q22" s="287"/>
      <c r="R22" s="287"/>
      <c r="S22" s="288"/>
      <c r="T22" s="219"/>
      <c r="U22" s="220"/>
      <c r="V22" s="220"/>
      <c r="W22" s="220"/>
      <c r="X22" s="220"/>
      <c r="Y22" s="220"/>
      <c r="Z22" s="221"/>
      <c r="AA22" s="219"/>
      <c r="AB22" s="220"/>
      <c r="AC22" s="220"/>
      <c r="AD22" s="220"/>
      <c r="AE22" s="221"/>
      <c r="AF22" s="15"/>
      <c r="AG22" s="66"/>
    </row>
    <row r="23" spans="2:33" ht="20.1" customHeight="1">
      <c r="B23" s="69"/>
      <c r="C23" s="127">
        <v>17</v>
      </c>
      <c r="D23" s="280"/>
      <c r="E23" s="281"/>
      <c r="F23" s="281"/>
      <c r="G23" s="282"/>
      <c r="H23" s="280"/>
      <c r="I23" s="281"/>
      <c r="J23" s="282"/>
      <c r="K23" s="283">
        <f t="shared" si="0"/>
        <v>0</v>
      </c>
      <c r="L23" s="284"/>
      <c r="M23" s="284"/>
      <c r="N23" s="284"/>
      <c r="O23" s="285"/>
      <c r="P23" s="286"/>
      <c r="Q23" s="287"/>
      <c r="R23" s="287"/>
      <c r="S23" s="288"/>
      <c r="T23" s="219"/>
      <c r="U23" s="220"/>
      <c r="V23" s="220"/>
      <c r="W23" s="220"/>
      <c r="X23" s="220"/>
      <c r="Y23" s="220"/>
      <c r="Z23" s="221"/>
      <c r="AA23" s="219"/>
      <c r="AB23" s="220"/>
      <c r="AC23" s="220"/>
      <c r="AD23" s="220"/>
      <c r="AE23" s="221"/>
      <c r="AF23" s="15"/>
      <c r="AG23" s="66"/>
    </row>
    <row r="24" spans="2:33" ht="20.1" customHeight="1">
      <c r="B24" s="69"/>
      <c r="C24" s="127">
        <v>18</v>
      </c>
      <c r="D24" s="280"/>
      <c r="E24" s="281"/>
      <c r="F24" s="281"/>
      <c r="G24" s="282"/>
      <c r="H24" s="280"/>
      <c r="I24" s="281"/>
      <c r="J24" s="282"/>
      <c r="K24" s="283">
        <f t="shared" si="0"/>
        <v>0</v>
      </c>
      <c r="L24" s="284"/>
      <c r="M24" s="284"/>
      <c r="N24" s="284"/>
      <c r="O24" s="285"/>
      <c r="P24" s="286"/>
      <c r="Q24" s="287"/>
      <c r="R24" s="287"/>
      <c r="S24" s="288"/>
      <c r="T24" s="219"/>
      <c r="U24" s="220"/>
      <c r="V24" s="220"/>
      <c r="W24" s="220"/>
      <c r="X24" s="220"/>
      <c r="Y24" s="220"/>
      <c r="Z24" s="221"/>
      <c r="AA24" s="219"/>
      <c r="AB24" s="220"/>
      <c r="AC24" s="220"/>
      <c r="AD24" s="220"/>
      <c r="AE24" s="221"/>
      <c r="AF24" s="15"/>
      <c r="AG24" s="66"/>
    </row>
    <row r="25" spans="2:33" ht="20.1" customHeight="1">
      <c r="B25" s="69"/>
      <c r="C25" s="127">
        <v>19</v>
      </c>
      <c r="D25" s="280"/>
      <c r="E25" s="281"/>
      <c r="F25" s="281"/>
      <c r="G25" s="282"/>
      <c r="H25" s="280"/>
      <c r="I25" s="281"/>
      <c r="J25" s="282"/>
      <c r="K25" s="283">
        <f t="shared" si="0"/>
        <v>0</v>
      </c>
      <c r="L25" s="284"/>
      <c r="M25" s="284"/>
      <c r="N25" s="284"/>
      <c r="O25" s="285"/>
      <c r="P25" s="286"/>
      <c r="Q25" s="287"/>
      <c r="R25" s="287"/>
      <c r="S25" s="288"/>
      <c r="T25" s="219"/>
      <c r="U25" s="220"/>
      <c r="V25" s="220"/>
      <c r="W25" s="220"/>
      <c r="X25" s="220"/>
      <c r="Y25" s="220"/>
      <c r="Z25" s="221"/>
      <c r="AA25" s="219"/>
      <c r="AB25" s="220"/>
      <c r="AC25" s="220"/>
      <c r="AD25" s="220"/>
      <c r="AE25" s="221"/>
      <c r="AF25" s="15"/>
      <c r="AG25" s="66"/>
    </row>
    <row r="26" spans="2:33" ht="20.1" customHeight="1">
      <c r="B26" s="69"/>
      <c r="C26" s="127">
        <v>20</v>
      </c>
      <c r="D26" s="280"/>
      <c r="E26" s="281"/>
      <c r="F26" s="281"/>
      <c r="G26" s="282"/>
      <c r="H26" s="280"/>
      <c r="I26" s="281"/>
      <c r="J26" s="282"/>
      <c r="K26" s="283">
        <f t="shared" si="0"/>
        <v>0</v>
      </c>
      <c r="L26" s="284"/>
      <c r="M26" s="284"/>
      <c r="N26" s="284"/>
      <c r="O26" s="285"/>
      <c r="P26" s="286"/>
      <c r="Q26" s="287"/>
      <c r="R26" s="287"/>
      <c r="S26" s="288"/>
      <c r="T26" s="219"/>
      <c r="U26" s="220"/>
      <c r="V26" s="220"/>
      <c r="W26" s="220"/>
      <c r="X26" s="220"/>
      <c r="Y26" s="220"/>
      <c r="Z26" s="221"/>
      <c r="AA26" s="219"/>
      <c r="AB26" s="220"/>
      <c r="AC26" s="220"/>
      <c r="AD26" s="220"/>
      <c r="AE26" s="221"/>
      <c r="AF26" s="15"/>
      <c r="AG26" s="66"/>
    </row>
    <row r="27" spans="2:33" ht="20.1" customHeight="1">
      <c r="B27" s="69"/>
      <c r="C27" s="127">
        <v>21</v>
      </c>
      <c r="D27" s="280"/>
      <c r="E27" s="281"/>
      <c r="F27" s="281"/>
      <c r="G27" s="282"/>
      <c r="H27" s="280"/>
      <c r="I27" s="281"/>
      <c r="J27" s="282"/>
      <c r="K27" s="283">
        <f t="shared" si="0"/>
        <v>0</v>
      </c>
      <c r="L27" s="284"/>
      <c r="M27" s="284"/>
      <c r="N27" s="284"/>
      <c r="O27" s="285"/>
      <c r="P27" s="286"/>
      <c r="Q27" s="287"/>
      <c r="R27" s="287"/>
      <c r="S27" s="288"/>
      <c r="T27" s="219"/>
      <c r="U27" s="220"/>
      <c r="V27" s="220"/>
      <c r="W27" s="220"/>
      <c r="X27" s="220"/>
      <c r="Y27" s="220"/>
      <c r="Z27" s="221"/>
      <c r="AA27" s="219"/>
      <c r="AB27" s="220"/>
      <c r="AC27" s="220"/>
      <c r="AD27" s="220"/>
      <c r="AE27" s="221"/>
      <c r="AF27" s="15"/>
      <c r="AG27" s="66"/>
    </row>
    <row r="28" spans="2:33" ht="20.1" customHeight="1">
      <c r="B28" s="69"/>
      <c r="C28" s="127">
        <v>22</v>
      </c>
      <c r="D28" s="280"/>
      <c r="E28" s="281"/>
      <c r="F28" s="281"/>
      <c r="G28" s="282"/>
      <c r="H28" s="280"/>
      <c r="I28" s="281"/>
      <c r="J28" s="282"/>
      <c r="K28" s="283">
        <f t="shared" si="0"/>
        <v>0</v>
      </c>
      <c r="L28" s="284"/>
      <c r="M28" s="284"/>
      <c r="N28" s="284"/>
      <c r="O28" s="285"/>
      <c r="P28" s="286"/>
      <c r="Q28" s="287"/>
      <c r="R28" s="287"/>
      <c r="S28" s="288"/>
      <c r="T28" s="219"/>
      <c r="U28" s="220"/>
      <c r="V28" s="220"/>
      <c r="W28" s="220"/>
      <c r="X28" s="220"/>
      <c r="Y28" s="220"/>
      <c r="Z28" s="221"/>
      <c r="AA28" s="219"/>
      <c r="AB28" s="220"/>
      <c r="AC28" s="220"/>
      <c r="AD28" s="220"/>
      <c r="AE28" s="221"/>
      <c r="AF28" s="15"/>
      <c r="AG28" s="66"/>
    </row>
    <row r="29" spans="2:33" ht="20.1" customHeight="1">
      <c r="B29" s="69"/>
      <c r="C29" s="127">
        <v>23</v>
      </c>
      <c r="D29" s="280"/>
      <c r="E29" s="281"/>
      <c r="F29" s="281"/>
      <c r="G29" s="282"/>
      <c r="H29" s="280"/>
      <c r="I29" s="281"/>
      <c r="J29" s="282"/>
      <c r="K29" s="283">
        <f t="shared" si="0"/>
        <v>0</v>
      </c>
      <c r="L29" s="284"/>
      <c r="M29" s="284"/>
      <c r="N29" s="284"/>
      <c r="O29" s="285"/>
      <c r="P29" s="286"/>
      <c r="Q29" s="287"/>
      <c r="R29" s="287"/>
      <c r="S29" s="288"/>
      <c r="T29" s="219"/>
      <c r="U29" s="220"/>
      <c r="V29" s="220"/>
      <c r="W29" s="220"/>
      <c r="X29" s="220"/>
      <c r="Y29" s="220"/>
      <c r="Z29" s="221"/>
      <c r="AA29" s="219"/>
      <c r="AB29" s="220"/>
      <c r="AC29" s="220"/>
      <c r="AD29" s="220"/>
      <c r="AE29" s="221"/>
      <c r="AF29" s="15"/>
      <c r="AG29" s="66"/>
    </row>
    <row r="30" spans="2:33" ht="20.1" customHeight="1">
      <c r="B30" s="69"/>
      <c r="C30" s="127">
        <v>24</v>
      </c>
      <c r="D30" s="280"/>
      <c r="E30" s="281"/>
      <c r="F30" s="281"/>
      <c r="G30" s="282"/>
      <c r="H30" s="280"/>
      <c r="I30" s="281"/>
      <c r="J30" s="282"/>
      <c r="K30" s="283">
        <f t="shared" si="0"/>
        <v>0</v>
      </c>
      <c r="L30" s="284"/>
      <c r="M30" s="284"/>
      <c r="N30" s="284"/>
      <c r="O30" s="285"/>
      <c r="P30" s="286"/>
      <c r="Q30" s="287"/>
      <c r="R30" s="287"/>
      <c r="S30" s="288"/>
      <c r="T30" s="219"/>
      <c r="U30" s="220"/>
      <c r="V30" s="220"/>
      <c r="W30" s="220"/>
      <c r="X30" s="220"/>
      <c r="Y30" s="220"/>
      <c r="Z30" s="221"/>
      <c r="AA30" s="219"/>
      <c r="AB30" s="220"/>
      <c r="AC30" s="220"/>
      <c r="AD30" s="220"/>
      <c r="AE30" s="221"/>
      <c r="AF30" s="15"/>
      <c r="AG30" s="66"/>
    </row>
    <row r="31" spans="2:33" ht="20.1" customHeight="1">
      <c r="B31" s="69"/>
      <c r="C31" s="127">
        <v>25</v>
      </c>
      <c r="D31" s="280"/>
      <c r="E31" s="281"/>
      <c r="F31" s="281"/>
      <c r="G31" s="282"/>
      <c r="H31" s="280"/>
      <c r="I31" s="281"/>
      <c r="J31" s="282"/>
      <c r="K31" s="283">
        <f t="shared" si="0"/>
        <v>0</v>
      </c>
      <c r="L31" s="284"/>
      <c r="M31" s="284"/>
      <c r="N31" s="284"/>
      <c r="O31" s="285"/>
      <c r="P31" s="286"/>
      <c r="Q31" s="287"/>
      <c r="R31" s="287"/>
      <c r="S31" s="288"/>
      <c r="T31" s="219"/>
      <c r="U31" s="220"/>
      <c r="V31" s="220"/>
      <c r="W31" s="220"/>
      <c r="X31" s="220"/>
      <c r="Y31" s="220"/>
      <c r="Z31" s="221"/>
      <c r="AA31" s="219"/>
      <c r="AB31" s="220"/>
      <c r="AC31" s="220"/>
      <c r="AD31" s="220"/>
      <c r="AE31" s="221"/>
      <c r="AF31" s="15"/>
      <c r="AG31" s="66"/>
    </row>
    <row r="32" spans="2:33" ht="20.1" customHeight="1">
      <c r="B32" s="69"/>
      <c r="C32" s="127">
        <v>26</v>
      </c>
      <c r="D32" s="280"/>
      <c r="E32" s="281"/>
      <c r="F32" s="281"/>
      <c r="G32" s="282"/>
      <c r="H32" s="280"/>
      <c r="I32" s="281"/>
      <c r="J32" s="282"/>
      <c r="K32" s="283">
        <f t="shared" si="0"/>
        <v>0</v>
      </c>
      <c r="L32" s="284"/>
      <c r="M32" s="284"/>
      <c r="N32" s="284"/>
      <c r="O32" s="285"/>
      <c r="P32" s="286"/>
      <c r="Q32" s="287"/>
      <c r="R32" s="287"/>
      <c r="S32" s="288"/>
      <c r="T32" s="219"/>
      <c r="U32" s="220"/>
      <c r="V32" s="220"/>
      <c r="W32" s="220"/>
      <c r="X32" s="220"/>
      <c r="Y32" s="220"/>
      <c r="Z32" s="221"/>
      <c r="AA32" s="219"/>
      <c r="AB32" s="220"/>
      <c r="AC32" s="220"/>
      <c r="AD32" s="220"/>
      <c r="AE32" s="221"/>
      <c r="AF32" s="15"/>
      <c r="AG32" s="66"/>
    </row>
    <row r="33" spans="2:33" ht="20.1" customHeight="1">
      <c r="B33" s="69"/>
      <c r="C33" s="127">
        <v>27</v>
      </c>
      <c r="D33" s="280"/>
      <c r="E33" s="281"/>
      <c r="F33" s="281"/>
      <c r="G33" s="282"/>
      <c r="H33" s="280"/>
      <c r="I33" s="281"/>
      <c r="J33" s="282"/>
      <c r="K33" s="283">
        <f t="shared" si="0"/>
        <v>0</v>
      </c>
      <c r="L33" s="284"/>
      <c r="M33" s="284"/>
      <c r="N33" s="284"/>
      <c r="O33" s="285"/>
      <c r="P33" s="286"/>
      <c r="Q33" s="287"/>
      <c r="R33" s="287"/>
      <c r="S33" s="288"/>
      <c r="T33" s="219"/>
      <c r="U33" s="220"/>
      <c r="V33" s="220"/>
      <c r="W33" s="220"/>
      <c r="X33" s="220"/>
      <c r="Y33" s="220"/>
      <c r="Z33" s="221"/>
      <c r="AA33" s="219"/>
      <c r="AB33" s="220"/>
      <c r="AC33" s="220"/>
      <c r="AD33" s="220"/>
      <c r="AE33" s="221"/>
      <c r="AF33" s="15"/>
      <c r="AG33" s="66"/>
    </row>
    <row r="34" spans="2:33" ht="20.1" customHeight="1">
      <c r="B34" s="69"/>
      <c r="C34" s="127">
        <v>28</v>
      </c>
      <c r="D34" s="280"/>
      <c r="E34" s="281"/>
      <c r="F34" s="281"/>
      <c r="G34" s="282"/>
      <c r="H34" s="280"/>
      <c r="I34" s="281"/>
      <c r="J34" s="282"/>
      <c r="K34" s="283">
        <f t="shared" si="0"/>
        <v>0</v>
      </c>
      <c r="L34" s="284"/>
      <c r="M34" s="284"/>
      <c r="N34" s="284"/>
      <c r="O34" s="285"/>
      <c r="P34" s="286"/>
      <c r="Q34" s="287"/>
      <c r="R34" s="287"/>
      <c r="S34" s="288"/>
      <c r="T34" s="219"/>
      <c r="U34" s="220"/>
      <c r="V34" s="220"/>
      <c r="W34" s="220"/>
      <c r="X34" s="220"/>
      <c r="Y34" s="220"/>
      <c r="Z34" s="221"/>
      <c r="AA34" s="219"/>
      <c r="AB34" s="220"/>
      <c r="AC34" s="220"/>
      <c r="AD34" s="220"/>
      <c r="AE34" s="221"/>
      <c r="AF34" s="15"/>
      <c r="AG34" s="66"/>
    </row>
    <row r="35" spans="2:33" ht="20.1" customHeight="1">
      <c r="B35" s="69"/>
      <c r="C35" s="127">
        <v>29</v>
      </c>
      <c r="D35" s="280"/>
      <c r="E35" s="281"/>
      <c r="F35" s="281"/>
      <c r="G35" s="282"/>
      <c r="H35" s="280"/>
      <c r="I35" s="281"/>
      <c r="J35" s="282"/>
      <c r="K35" s="283">
        <f t="shared" si="0"/>
        <v>0</v>
      </c>
      <c r="L35" s="284"/>
      <c r="M35" s="284"/>
      <c r="N35" s="284"/>
      <c r="O35" s="285"/>
      <c r="P35" s="286"/>
      <c r="Q35" s="287"/>
      <c r="R35" s="287"/>
      <c r="S35" s="288"/>
      <c r="T35" s="219"/>
      <c r="U35" s="220"/>
      <c r="V35" s="220"/>
      <c r="W35" s="220"/>
      <c r="X35" s="220"/>
      <c r="Y35" s="220"/>
      <c r="Z35" s="221"/>
      <c r="AA35" s="219"/>
      <c r="AB35" s="220"/>
      <c r="AC35" s="220"/>
      <c r="AD35" s="220"/>
      <c r="AE35" s="221"/>
      <c r="AF35" s="15"/>
      <c r="AG35" s="66"/>
    </row>
    <row r="36" spans="2:33" ht="20.1" customHeight="1">
      <c r="B36" s="69"/>
      <c r="C36" s="127">
        <v>30</v>
      </c>
      <c r="D36" s="280"/>
      <c r="E36" s="281"/>
      <c r="F36" s="281"/>
      <c r="G36" s="282"/>
      <c r="H36" s="280"/>
      <c r="I36" s="281"/>
      <c r="J36" s="282"/>
      <c r="K36" s="283">
        <f t="shared" si="0"/>
        <v>0</v>
      </c>
      <c r="L36" s="284"/>
      <c r="M36" s="284"/>
      <c r="N36" s="284"/>
      <c r="O36" s="285"/>
      <c r="P36" s="286"/>
      <c r="Q36" s="287"/>
      <c r="R36" s="287"/>
      <c r="S36" s="288"/>
      <c r="T36" s="219"/>
      <c r="U36" s="220"/>
      <c r="V36" s="220"/>
      <c r="W36" s="220"/>
      <c r="X36" s="220"/>
      <c r="Y36" s="220"/>
      <c r="Z36" s="221"/>
      <c r="AA36" s="219"/>
      <c r="AB36" s="220"/>
      <c r="AC36" s="220"/>
      <c r="AD36" s="220"/>
      <c r="AE36" s="221"/>
      <c r="AF36" s="15"/>
      <c r="AG36" s="66"/>
    </row>
    <row r="37" spans="2:33" ht="20.1" customHeight="1">
      <c r="B37" s="69"/>
      <c r="C37" s="127">
        <v>31</v>
      </c>
      <c r="D37" s="280"/>
      <c r="E37" s="281"/>
      <c r="F37" s="281"/>
      <c r="G37" s="282"/>
      <c r="H37" s="280"/>
      <c r="I37" s="281"/>
      <c r="J37" s="282"/>
      <c r="K37" s="283">
        <f t="shared" si="0"/>
        <v>0</v>
      </c>
      <c r="L37" s="284"/>
      <c r="M37" s="284"/>
      <c r="N37" s="284"/>
      <c r="O37" s="285"/>
      <c r="P37" s="286"/>
      <c r="Q37" s="287"/>
      <c r="R37" s="287"/>
      <c r="S37" s="288"/>
      <c r="T37" s="219"/>
      <c r="U37" s="220"/>
      <c r="V37" s="220"/>
      <c r="W37" s="220"/>
      <c r="X37" s="220"/>
      <c r="Y37" s="220"/>
      <c r="Z37" s="221"/>
      <c r="AA37" s="219"/>
      <c r="AB37" s="220"/>
      <c r="AC37" s="220"/>
      <c r="AD37" s="220"/>
      <c r="AE37" s="221"/>
      <c r="AF37" s="15"/>
      <c r="AG37" s="66"/>
    </row>
    <row r="38" spans="2:33" ht="20.1" customHeight="1">
      <c r="B38" s="69"/>
      <c r="C38" s="127">
        <v>32</v>
      </c>
      <c r="D38" s="280"/>
      <c r="E38" s="281"/>
      <c r="F38" s="281"/>
      <c r="G38" s="282"/>
      <c r="H38" s="280"/>
      <c r="I38" s="281"/>
      <c r="J38" s="282"/>
      <c r="K38" s="283">
        <f t="shared" si="0"/>
        <v>0</v>
      </c>
      <c r="L38" s="284"/>
      <c r="M38" s="284"/>
      <c r="N38" s="284"/>
      <c r="O38" s="285"/>
      <c r="P38" s="286"/>
      <c r="Q38" s="287"/>
      <c r="R38" s="287"/>
      <c r="S38" s="288"/>
      <c r="T38" s="219"/>
      <c r="U38" s="220"/>
      <c r="V38" s="220"/>
      <c r="W38" s="220"/>
      <c r="X38" s="220"/>
      <c r="Y38" s="220"/>
      <c r="Z38" s="221"/>
      <c r="AA38" s="219"/>
      <c r="AB38" s="220"/>
      <c r="AC38" s="220"/>
      <c r="AD38" s="220"/>
      <c r="AE38" s="221"/>
      <c r="AF38" s="15"/>
      <c r="AG38" s="66"/>
    </row>
    <row r="39" spans="2:33" ht="20.1" customHeight="1">
      <c r="B39" s="69"/>
      <c r="C39" s="127">
        <v>33</v>
      </c>
      <c r="D39" s="280"/>
      <c r="E39" s="281"/>
      <c r="F39" s="281"/>
      <c r="G39" s="282"/>
      <c r="H39" s="280"/>
      <c r="I39" s="281"/>
      <c r="J39" s="282"/>
      <c r="K39" s="283">
        <f t="shared" si="0"/>
        <v>0</v>
      </c>
      <c r="L39" s="284"/>
      <c r="M39" s="284"/>
      <c r="N39" s="284"/>
      <c r="O39" s="285"/>
      <c r="P39" s="286"/>
      <c r="Q39" s="287"/>
      <c r="R39" s="287"/>
      <c r="S39" s="288"/>
      <c r="T39" s="219"/>
      <c r="U39" s="220"/>
      <c r="V39" s="220"/>
      <c r="W39" s="220"/>
      <c r="X39" s="220"/>
      <c r="Y39" s="220"/>
      <c r="Z39" s="221"/>
      <c r="AA39" s="219"/>
      <c r="AB39" s="220"/>
      <c r="AC39" s="220"/>
      <c r="AD39" s="220"/>
      <c r="AE39" s="221"/>
      <c r="AF39" s="15"/>
      <c r="AG39" s="66"/>
    </row>
    <row r="40" spans="2:33" ht="20.1" customHeight="1">
      <c r="B40" s="69"/>
      <c r="C40" s="127">
        <v>34</v>
      </c>
      <c r="D40" s="280"/>
      <c r="E40" s="281"/>
      <c r="F40" s="281"/>
      <c r="G40" s="282"/>
      <c r="H40" s="280"/>
      <c r="I40" s="281"/>
      <c r="J40" s="282"/>
      <c r="K40" s="283">
        <f t="shared" si="0"/>
        <v>0</v>
      </c>
      <c r="L40" s="284"/>
      <c r="M40" s="284"/>
      <c r="N40" s="284"/>
      <c r="O40" s="285"/>
      <c r="P40" s="286"/>
      <c r="Q40" s="287"/>
      <c r="R40" s="287"/>
      <c r="S40" s="288"/>
      <c r="T40" s="219"/>
      <c r="U40" s="220"/>
      <c r="V40" s="220"/>
      <c r="W40" s="220"/>
      <c r="X40" s="220"/>
      <c r="Y40" s="220"/>
      <c r="Z40" s="221"/>
      <c r="AA40" s="219"/>
      <c r="AB40" s="220"/>
      <c r="AC40" s="220"/>
      <c r="AD40" s="220"/>
      <c r="AE40" s="221"/>
      <c r="AF40" s="15"/>
      <c r="AG40" s="66"/>
    </row>
    <row r="41" spans="2:33" ht="20.1" customHeight="1">
      <c r="B41" s="69"/>
      <c r="C41" s="127">
        <v>35</v>
      </c>
      <c r="D41" s="280"/>
      <c r="E41" s="281"/>
      <c r="F41" s="281"/>
      <c r="G41" s="282"/>
      <c r="H41" s="280"/>
      <c r="I41" s="281"/>
      <c r="J41" s="282"/>
      <c r="K41" s="283">
        <f t="shared" si="0"/>
        <v>0</v>
      </c>
      <c r="L41" s="284"/>
      <c r="M41" s="284"/>
      <c r="N41" s="284"/>
      <c r="O41" s="285"/>
      <c r="P41" s="286"/>
      <c r="Q41" s="287"/>
      <c r="R41" s="287"/>
      <c r="S41" s="288"/>
      <c r="T41" s="219"/>
      <c r="U41" s="220"/>
      <c r="V41" s="220"/>
      <c r="W41" s="220"/>
      <c r="X41" s="220"/>
      <c r="Y41" s="220"/>
      <c r="Z41" s="221"/>
      <c r="AA41" s="219"/>
      <c r="AB41" s="220"/>
      <c r="AC41" s="220"/>
      <c r="AD41" s="220"/>
      <c r="AE41" s="221"/>
      <c r="AF41" s="15"/>
      <c r="AG41" s="66"/>
    </row>
    <row r="42" spans="2:33" ht="20.1" customHeight="1">
      <c r="B42" s="69"/>
      <c r="C42" s="127">
        <v>36</v>
      </c>
      <c r="D42" s="280"/>
      <c r="E42" s="281"/>
      <c r="F42" s="281"/>
      <c r="G42" s="282"/>
      <c r="H42" s="280"/>
      <c r="I42" s="281"/>
      <c r="J42" s="282"/>
      <c r="K42" s="283">
        <f t="shared" si="0"/>
        <v>0</v>
      </c>
      <c r="L42" s="284"/>
      <c r="M42" s="284"/>
      <c r="N42" s="284"/>
      <c r="O42" s="285"/>
      <c r="P42" s="286"/>
      <c r="Q42" s="287"/>
      <c r="R42" s="287"/>
      <c r="S42" s="288"/>
      <c r="T42" s="219"/>
      <c r="U42" s="220"/>
      <c r="V42" s="220"/>
      <c r="W42" s="220"/>
      <c r="X42" s="220"/>
      <c r="Y42" s="220"/>
      <c r="Z42" s="221"/>
      <c r="AA42" s="219"/>
      <c r="AB42" s="220"/>
      <c r="AC42" s="220"/>
      <c r="AD42" s="220"/>
      <c r="AE42" s="221"/>
      <c r="AF42" s="15"/>
      <c r="AG42" s="66"/>
    </row>
    <row r="43" spans="2:33" ht="20.1" customHeight="1">
      <c r="B43" s="69"/>
      <c r="C43" s="127">
        <v>37</v>
      </c>
      <c r="D43" s="280"/>
      <c r="E43" s="281"/>
      <c r="F43" s="281"/>
      <c r="G43" s="282"/>
      <c r="H43" s="280"/>
      <c r="I43" s="281"/>
      <c r="J43" s="282"/>
      <c r="K43" s="283">
        <f t="shared" si="0"/>
        <v>0</v>
      </c>
      <c r="L43" s="284"/>
      <c r="M43" s="284"/>
      <c r="N43" s="284"/>
      <c r="O43" s="285"/>
      <c r="P43" s="286"/>
      <c r="Q43" s="287"/>
      <c r="R43" s="287"/>
      <c r="S43" s="288"/>
      <c r="T43" s="219"/>
      <c r="U43" s="220"/>
      <c r="V43" s="220"/>
      <c r="W43" s="220"/>
      <c r="X43" s="220"/>
      <c r="Y43" s="220"/>
      <c r="Z43" s="221"/>
      <c r="AA43" s="219"/>
      <c r="AB43" s="220"/>
      <c r="AC43" s="220"/>
      <c r="AD43" s="220"/>
      <c r="AE43" s="221"/>
      <c r="AF43" s="15"/>
      <c r="AG43" s="66"/>
    </row>
    <row r="44" spans="2:33" ht="20.1" customHeight="1">
      <c r="B44" s="69"/>
      <c r="C44" s="127">
        <v>38</v>
      </c>
      <c r="D44" s="280"/>
      <c r="E44" s="281"/>
      <c r="F44" s="281"/>
      <c r="G44" s="282"/>
      <c r="H44" s="280"/>
      <c r="I44" s="281"/>
      <c r="J44" s="282"/>
      <c r="K44" s="283">
        <f t="shared" si="0"/>
        <v>0</v>
      </c>
      <c r="L44" s="284"/>
      <c r="M44" s="284"/>
      <c r="N44" s="284"/>
      <c r="O44" s="285"/>
      <c r="P44" s="286"/>
      <c r="Q44" s="287"/>
      <c r="R44" s="287"/>
      <c r="S44" s="288"/>
      <c r="T44" s="219"/>
      <c r="U44" s="220"/>
      <c r="V44" s="220"/>
      <c r="W44" s="220"/>
      <c r="X44" s="220"/>
      <c r="Y44" s="220"/>
      <c r="Z44" s="221"/>
      <c r="AA44" s="219"/>
      <c r="AB44" s="220"/>
      <c r="AC44" s="220"/>
      <c r="AD44" s="220"/>
      <c r="AE44" s="221"/>
      <c r="AF44" s="15"/>
      <c r="AG44" s="66"/>
    </row>
    <row r="45" spans="2:33" ht="20.1" customHeight="1">
      <c r="B45" s="69"/>
      <c r="C45" s="127">
        <v>39</v>
      </c>
      <c r="D45" s="280"/>
      <c r="E45" s="281"/>
      <c r="F45" s="281"/>
      <c r="G45" s="282"/>
      <c r="H45" s="280"/>
      <c r="I45" s="281"/>
      <c r="J45" s="282"/>
      <c r="K45" s="283">
        <f t="shared" si="0"/>
        <v>0</v>
      </c>
      <c r="L45" s="284"/>
      <c r="M45" s="284"/>
      <c r="N45" s="284"/>
      <c r="O45" s="285"/>
      <c r="P45" s="286"/>
      <c r="Q45" s="287"/>
      <c r="R45" s="287"/>
      <c r="S45" s="288"/>
      <c r="T45" s="219"/>
      <c r="U45" s="220"/>
      <c r="V45" s="220"/>
      <c r="W45" s="220"/>
      <c r="X45" s="220"/>
      <c r="Y45" s="220"/>
      <c r="Z45" s="221"/>
      <c r="AA45" s="219"/>
      <c r="AB45" s="220"/>
      <c r="AC45" s="220"/>
      <c r="AD45" s="220"/>
      <c r="AE45" s="221"/>
      <c r="AF45" s="15"/>
      <c r="AG45" s="66"/>
    </row>
    <row r="46" spans="2:33" ht="20.1" customHeight="1">
      <c r="B46" s="69"/>
      <c r="C46" s="127">
        <v>40</v>
      </c>
      <c r="D46" s="280"/>
      <c r="E46" s="281"/>
      <c r="F46" s="281"/>
      <c r="G46" s="282"/>
      <c r="H46" s="280"/>
      <c r="I46" s="281"/>
      <c r="J46" s="282"/>
      <c r="K46" s="283">
        <f t="shared" si="0"/>
        <v>0</v>
      </c>
      <c r="L46" s="284"/>
      <c r="M46" s="284"/>
      <c r="N46" s="284"/>
      <c r="O46" s="285"/>
      <c r="P46" s="286"/>
      <c r="Q46" s="287"/>
      <c r="R46" s="287"/>
      <c r="S46" s="288"/>
      <c r="T46" s="219"/>
      <c r="U46" s="220"/>
      <c r="V46" s="220"/>
      <c r="W46" s="220"/>
      <c r="X46" s="220"/>
      <c r="Y46" s="220"/>
      <c r="Z46" s="221"/>
      <c r="AA46" s="219"/>
      <c r="AB46" s="220"/>
      <c r="AC46" s="220"/>
      <c r="AD46" s="220"/>
      <c r="AE46" s="221"/>
      <c r="AF46" s="15"/>
      <c r="AG46" s="66"/>
    </row>
    <row r="47" spans="2:33" ht="20.1" customHeight="1">
      <c r="B47" s="69"/>
      <c r="C47" s="127">
        <v>41</v>
      </c>
      <c r="D47" s="280"/>
      <c r="E47" s="281"/>
      <c r="F47" s="281"/>
      <c r="G47" s="282"/>
      <c r="H47" s="280"/>
      <c r="I47" s="281"/>
      <c r="J47" s="282"/>
      <c r="K47" s="283">
        <f t="shared" si="0"/>
        <v>0</v>
      </c>
      <c r="L47" s="284"/>
      <c r="M47" s="284"/>
      <c r="N47" s="284"/>
      <c r="O47" s="285"/>
      <c r="P47" s="286"/>
      <c r="Q47" s="287"/>
      <c r="R47" s="287"/>
      <c r="S47" s="288"/>
      <c r="T47" s="219"/>
      <c r="U47" s="220"/>
      <c r="V47" s="220"/>
      <c r="W47" s="220"/>
      <c r="X47" s="220"/>
      <c r="Y47" s="220"/>
      <c r="Z47" s="221"/>
      <c r="AA47" s="219"/>
      <c r="AB47" s="220"/>
      <c r="AC47" s="220"/>
      <c r="AD47" s="220"/>
      <c r="AE47" s="221"/>
      <c r="AF47" s="15"/>
      <c r="AG47" s="66"/>
    </row>
    <row r="48" spans="2:33" ht="20.1" customHeight="1">
      <c r="B48" s="69"/>
      <c r="C48" s="127">
        <v>42</v>
      </c>
      <c r="D48" s="280"/>
      <c r="E48" s="281"/>
      <c r="F48" s="281"/>
      <c r="G48" s="282"/>
      <c r="H48" s="280"/>
      <c r="I48" s="281"/>
      <c r="J48" s="282"/>
      <c r="K48" s="283">
        <f t="shared" si="0"/>
        <v>0</v>
      </c>
      <c r="L48" s="284"/>
      <c r="M48" s="284"/>
      <c r="N48" s="284"/>
      <c r="O48" s="285"/>
      <c r="P48" s="286"/>
      <c r="Q48" s="287"/>
      <c r="R48" s="287"/>
      <c r="S48" s="288"/>
      <c r="T48" s="219"/>
      <c r="U48" s="220"/>
      <c r="V48" s="220"/>
      <c r="W48" s="220"/>
      <c r="X48" s="220"/>
      <c r="Y48" s="220"/>
      <c r="Z48" s="221"/>
      <c r="AA48" s="219"/>
      <c r="AB48" s="220"/>
      <c r="AC48" s="220"/>
      <c r="AD48" s="220"/>
      <c r="AE48" s="221"/>
      <c r="AF48" s="15"/>
      <c r="AG48" s="66"/>
    </row>
    <row r="49" spans="2:33" ht="20.1" customHeight="1">
      <c r="B49" s="69"/>
      <c r="C49" s="127">
        <v>43</v>
      </c>
      <c r="D49" s="280"/>
      <c r="E49" s="281"/>
      <c r="F49" s="281"/>
      <c r="G49" s="282"/>
      <c r="H49" s="280"/>
      <c r="I49" s="281"/>
      <c r="J49" s="282"/>
      <c r="K49" s="283">
        <f t="shared" si="0"/>
        <v>0</v>
      </c>
      <c r="L49" s="284"/>
      <c r="M49" s="284"/>
      <c r="N49" s="284"/>
      <c r="O49" s="285"/>
      <c r="P49" s="286"/>
      <c r="Q49" s="287"/>
      <c r="R49" s="287"/>
      <c r="S49" s="288"/>
      <c r="T49" s="219"/>
      <c r="U49" s="220"/>
      <c r="V49" s="220"/>
      <c r="W49" s="220"/>
      <c r="X49" s="220"/>
      <c r="Y49" s="220"/>
      <c r="Z49" s="221"/>
      <c r="AA49" s="219"/>
      <c r="AB49" s="220"/>
      <c r="AC49" s="220"/>
      <c r="AD49" s="220"/>
      <c r="AE49" s="221"/>
      <c r="AF49" s="15"/>
      <c r="AG49" s="66"/>
    </row>
    <row r="50" spans="2:33" ht="20.1" customHeight="1">
      <c r="B50" s="69"/>
      <c r="C50" s="127">
        <v>44</v>
      </c>
      <c r="D50" s="280"/>
      <c r="E50" s="281"/>
      <c r="F50" s="281"/>
      <c r="G50" s="282"/>
      <c r="H50" s="280"/>
      <c r="I50" s="281"/>
      <c r="J50" s="282"/>
      <c r="K50" s="283">
        <f t="shared" si="0"/>
        <v>0</v>
      </c>
      <c r="L50" s="284"/>
      <c r="M50" s="284"/>
      <c r="N50" s="284"/>
      <c r="O50" s="285"/>
      <c r="P50" s="286"/>
      <c r="Q50" s="287"/>
      <c r="R50" s="287"/>
      <c r="S50" s="288"/>
      <c r="T50" s="219"/>
      <c r="U50" s="220"/>
      <c r="V50" s="220"/>
      <c r="W50" s="220"/>
      <c r="X50" s="220"/>
      <c r="Y50" s="220"/>
      <c r="Z50" s="221"/>
      <c r="AA50" s="219"/>
      <c r="AB50" s="220"/>
      <c r="AC50" s="220"/>
      <c r="AD50" s="220"/>
      <c r="AE50" s="221"/>
      <c r="AF50" s="15"/>
      <c r="AG50" s="66"/>
    </row>
    <row r="51" spans="2:33" ht="20.1" customHeight="1">
      <c r="B51" s="69"/>
      <c r="C51" s="127">
        <v>45</v>
      </c>
      <c r="D51" s="280"/>
      <c r="E51" s="281"/>
      <c r="F51" s="281"/>
      <c r="G51" s="282"/>
      <c r="H51" s="280"/>
      <c r="I51" s="281"/>
      <c r="J51" s="282"/>
      <c r="K51" s="283">
        <f t="shared" si="0"/>
        <v>0</v>
      </c>
      <c r="L51" s="284"/>
      <c r="M51" s="284"/>
      <c r="N51" s="284"/>
      <c r="O51" s="285"/>
      <c r="P51" s="286"/>
      <c r="Q51" s="287"/>
      <c r="R51" s="287"/>
      <c r="S51" s="288"/>
      <c r="T51" s="219"/>
      <c r="U51" s="220"/>
      <c r="V51" s="220"/>
      <c r="W51" s="220"/>
      <c r="X51" s="220"/>
      <c r="Y51" s="220"/>
      <c r="Z51" s="221"/>
      <c r="AA51" s="219"/>
      <c r="AB51" s="220"/>
      <c r="AC51" s="220"/>
      <c r="AD51" s="220"/>
      <c r="AE51" s="221"/>
      <c r="AF51" s="15"/>
      <c r="AG51" s="66"/>
    </row>
    <row r="52" spans="2:33" ht="20.1" customHeight="1">
      <c r="B52" s="69"/>
      <c r="C52" s="127">
        <v>46</v>
      </c>
      <c r="D52" s="280"/>
      <c r="E52" s="281"/>
      <c r="F52" s="281"/>
      <c r="G52" s="282"/>
      <c r="H52" s="280"/>
      <c r="I52" s="281"/>
      <c r="J52" s="282"/>
      <c r="K52" s="283">
        <f t="shared" si="0"/>
        <v>0</v>
      </c>
      <c r="L52" s="284"/>
      <c r="M52" s="284"/>
      <c r="N52" s="284"/>
      <c r="O52" s="285"/>
      <c r="P52" s="286"/>
      <c r="Q52" s="287"/>
      <c r="R52" s="287"/>
      <c r="S52" s="288"/>
      <c r="T52" s="219"/>
      <c r="U52" s="220"/>
      <c r="V52" s="220"/>
      <c r="W52" s="220"/>
      <c r="X52" s="220"/>
      <c r="Y52" s="220"/>
      <c r="Z52" s="221"/>
      <c r="AA52" s="219"/>
      <c r="AB52" s="220"/>
      <c r="AC52" s="220"/>
      <c r="AD52" s="220"/>
      <c r="AE52" s="221"/>
      <c r="AF52" s="15"/>
      <c r="AG52" s="66"/>
    </row>
    <row r="53" spans="2:33" ht="20.1" customHeight="1">
      <c r="B53" s="69"/>
      <c r="C53" s="127">
        <v>47</v>
      </c>
      <c r="D53" s="280"/>
      <c r="E53" s="281"/>
      <c r="F53" s="281"/>
      <c r="G53" s="282"/>
      <c r="H53" s="280"/>
      <c r="I53" s="281"/>
      <c r="J53" s="282"/>
      <c r="K53" s="283">
        <f t="shared" si="0"/>
        <v>0</v>
      </c>
      <c r="L53" s="284"/>
      <c r="M53" s="284"/>
      <c r="N53" s="284"/>
      <c r="O53" s="285"/>
      <c r="P53" s="286"/>
      <c r="Q53" s="287"/>
      <c r="R53" s="287"/>
      <c r="S53" s="288"/>
      <c r="T53" s="219"/>
      <c r="U53" s="220"/>
      <c r="V53" s="220"/>
      <c r="W53" s="220"/>
      <c r="X53" s="220"/>
      <c r="Y53" s="220"/>
      <c r="Z53" s="221"/>
      <c r="AA53" s="219"/>
      <c r="AB53" s="220"/>
      <c r="AC53" s="220"/>
      <c r="AD53" s="220"/>
      <c r="AE53" s="221"/>
      <c r="AF53" s="15"/>
      <c r="AG53" s="66"/>
    </row>
    <row r="54" spans="2:33" ht="20.1" customHeight="1">
      <c r="B54" s="69"/>
      <c r="C54" s="127">
        <v>48</v>
      </c>
      <c r="D54" s="280"/>
      <c r="E54" s="281"/>
      <c r="F54" s="281"/>
      <c r="G54" s="282"/>
      <c r="H54" s="280"/>
      <c r="I54" s="281"/>
      <c r="J54" s="282"/>
      <c r="K54" s="283">
        <f t="shared" si="0"/>
        <v>0</v>
      </c>
      <c r="L54" s="284"/>
      <c r="M54" s="284"/>
      <c r="N54" s="284"/>
      <c r="O54" s="285"/>
      <c r="P54" s="286"/>
      <c r="Q54" s="287"/>
      <c r="R54" s="287"/>
      <c r="S54" s="288"/>
      <c r="T54" s="219"/>
      <c r="U54" s="220"/>
      <c r="V54" s="220"/>
      <c r="W54" s="220"/>
      <c r="X54" s="220"/>
      <c r="Y54" s="220"/>
      <c r="Z54" s="221"/>
      <c r="AA54" s="219"/>
      <c r="AB54" s="220"/>
      <c r="AC54" s="220"/>
      <c r="AD54" s="220"/>
      <c r="AE54" s="221"/>
      <c r="AF54" s="15"/>
      <c r="AG54" s="66"/>
    </row>
    <row r="55" spans="2:33" ht="20.1" customHeight="1">
      <c r="B55" s="69"/>
      <c r="C55" s="127">
        <v>49</v>
      </c>
      <c r="D55" s="280"/>
      <c r="E55" s="281"/>
      <c r="F55" s="281"/>
      <c r="G55" s="282"/>
      <c r="H55" s="280"/>
      <c r="I55" s="281"/>
      <c r="J55" s="282"/>
      <c r="K55" s="283">
        <f t="shared" si="0"/>
        <v>0</v>
      </c>
      <c r="L55" s="284"/>
      <c r="M55" s="284"/>
      <c r="N55" s="284"/>
      <c r="O55" s="285"/>
      <c r="P55" s="286"/>
      <c r="Q55" s="287"/>
      <c r="R55" s="287"/>
      <c r="S55" s="288"/>
      <c r="T55" s="219"/>
      <c r="U55" s="220"/>
      <c r="V55" s="220"/>
      <c r="W55" s="220"/>
      <c r="X55" s="220"/>
      <c r="Y55" s="220"/>
      <c r="Z55" s="221"/>
      <c r="AA55" s="219"/>
      <c r="AB55" s="220"/>
      <c r="AC55" s="220"/>
      <c r="AD55" s="220"/>
      <c r="AE55" s="221"/>
      <c r="AF55" s="15"/>
      <c r="AG55" s="66"/>
    </row>
    <row r="56" spans="2:33" ht="20.1" customHeight="1">
      <c r="B56" s="69"/>
      <c r="C56" s="127">
        <v>50</v>
      </c>
      <c r="D56" s="280"/>
      <c r="E56" s="281"/>
      <c r="F56" s="281"/>
      <c r="G56" s="282"/>
      <c r="H56" s="280"/>
      <c r="I56" s="281"/>
      <c r="J56" s="282"/>
      <c r="K56" s="283">
        <f t="shared" si="0"/>
        <v>0</v>
      </c>
      <c r="L56" s="284"/>
      <c r="M56" s="284"/>
      <c r="N56" s="284"/>
      <c r="O56" s="285"/>
      <c r="P56" s="286"/>
      <c r="Q56" s="287"/>
      <c r="R56" s="287"/>
      <c r="S56" s="288"/>
      <c r="T56" s="219"/>
      <c r="U56" s="220"/>
      <c r="V56" s="220"/>
      <c r="W56" s="220"/>
      <c r="X56" s="220"/>
      <c r="Y56" s="220"/>
      <c r="Z56" s="221"/>
      <c r="AA56" s="219"/>
      <c r="AB56" s="220"/>
      <c r="AC56" s="220"/>
      <c r="AD56" s="220"/>
      <c r="AE56" s="221"/>
      <c r="AF56" s="15"/>
      <c r="AG56" s="66"/>
    </row>
    <row r="57" spans="2:33" ht="20.1" customHeight="1">
      <c r="B57" s="69"/>
      <c r="C57" s="125" t="s">
        <v>139</v>
      </c>
      <c r="D57" s="269"/>
      <c r="E57" s="270"/>
      <c r="F57" s="270"/>
      <c r="G57" s="271"/>
      <c r="H57" s="272">
        <f>IFERROR(SUM(H7:J56),"")</f>
        <v>0</v>
      </c>
      <c r="I57" s="273"/>
      <c r="J57" s="274"/>
      <c r="K57" s="275">
        <f>IFERROR(SUM(K7:O56),"")</f>
        <v>0</v>
      </c>
      <c r="L57" s="276"/>
      <c r="M57" s="276"/>
      <c r="N57" s="276"/>
      <c r="O57" s="277"/>
      <c r="P57" s="275">
        <f>IFERROR(SUM(P7:S56),"")</f>
        <v>0</v>
      </c>
      <c r="Q57" s="276"/>
      <c r="R57" s="276"/>
      <c r="S57" s="277"/>
      <c r="T57" s="269"/>
      <c r="U57" s="270"/>
      <c r="V57" s="270"/>
      <c r="W57" s="270"/>
      <c r="X57" s="270"/>
      <c r="Y57" s="270"/>
      <c r="Z57" s="270"/>
      <c r="AA57" s="270"/>
      <c r="AB57" s="270"/>
      <c r="AC57" s="270"/>
      <c r="AD57" s="270"/>
      <c r="AE57" s="271"/>
      <c r="AF57" s="15"/>
      <c r="AG57" s="66"/>
    </row>
    <row r="58" spans="2:33" ht="9.95" customHeight="1">
      <c r="B58" s="69"/>
      <c r="C58" s="278" t="s">
        <v>141</v>
      </c>
      <c r="D58" s="278"/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78"/>
      <c r="P58" s="278"/>
      <c r="Q58" s="278"/>
      <c r="R58" s="278"/>
      <c r="S58" s="278"/>
      <c r="T58" s="278"/>
      <c r="U58" s="278"/>
      <c r="V58" s="278"/>
      <c r="W58" s="278"/>
      <c r="X58" s="278"/>
      <c r="Y58" s="278"/>
      <c r="Z58" s="278"/>
      <c r="AA58" s="278"/>
      <c r="AB58" s="278"/>
      <c r="AC58" s="278"/>
      <c r="AD58" s="278"/>
      <c r="AE58" s="278"/>
      <c r="AF58" s="15"/>
      <c r="AG58" s="66"/>
    </row>
    <row r="59" spans="2:33" ht="9.95" customHeight="1">
      <c r="B59" s="69"/>
      <c r="C59" s="279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15"/>
      <c r="AG59" s="66"/>
    </row>
    <row r="60" spans="2:33" ht="20.1" customHeight="1">
      <c r="B60" s="69"/>
      <c r="C60" s="268" t="s">
        <v>29</v>
      </c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15"/>
      <c r="AG60" s="66"/>
    </row>
    <row r="61" spans="2:33" ht="30" customHeight="1">
      <c r="B61" s="69"/>
      <c r="C61" s="126" t="s">
        <v>215</v>
      </c>
      <c r="D61" s="212" t="s">
        <v>51</v>
      </c>
      <c r="E61" s="212"/>
      <c r="F61" s="212"/>
      <c r="G61" s="212" t="s">
        <v>33</v>
      </c>
      <c r="H61" s="212"/>
      <c r="I61" s="212"/>
      <c r="J61" s="211" t="s">
        <v>334</v>
      </c>
      <c r="K61" s="211"/>
      <c r="L61" s="211"/>
      <c r="M61" s="208" t="s">
        <v>335</v>
      </c>
      <c r="N61" s="209"/>
      <c r="O61" s="210"/>
      <c r="P61" s="208" t="s">
        <v>217</v>
      </c>
      <c r="Q61" s="209"/>
      <c r="R61" s="210"/>
      <c r="S61" s="208" t="s">
        <v>30</v>
      </c>
      <c r="T61" s="209"/>
      <c r="U61" s="209"/>
      <c r="V61" s="211" t="s">
        <v>231</v>
      </c>
      <c r="W61" s="211"/>
      <c r="X61" s="211"/>
      <c r="Y61" s="208" t="s">
        <v>31</v>
      </c>
      <c r="Z61" s="209"/>
      <c r="AA61" s="208" t="s">
        <v>32</v>
      </c>
      <c r="AB61" s="210"/>
      <c r="AC61" s="208" t="s">
        <v>216</v>
      </c>
      <c r="AD61" s="209"/>
      <c r="AE61" s="210"/>
      <c r="AF61" s="15"/>
      <c r="AG61" s="66"/>
    </row>
    <row r="62" spans="2:33" ht="20.1" customHeight="1">
      <c r="B62" s="69"/>
      <c r="C62" s="127">
        <v>1</v>
      </c>
      <c r="D62" s="200"/>
      <c r="E62" s="200"/>
      <c r="F62" s="200"/>
      <c r="G62" s="200"/>
      <c r="H62" s="200"/>
      <c r="I62" s="200"/>
      <c r="J62" s="207"/>
      <c r="K62" s="207"/>
      <c r="L62" s="207"/>
      <c r="M62" s="213"/>
      <c r="N62" s="213"/>
      <c r="O62" s="213"/>
      <c r="P62" s="206">
        <f>J62*M62</f>
        <v>0</v>
      </c>
      <c r="Q62" s="206"/>
      <c r="R62" s="206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15"/>
      <c r="AG62" s="66"/>
    </row>
    <row r="63" spans="2:33" ht="20.1" customHeight="1">
      <c r="B63" s="69"/>
      <c r="C63" s="127">
        <v>2</v>
      </c>
      <c r="D63" s="200"/>
      <c r="E63" s="200"/>
      <c r="F63" s="200"/>
      <c r="G63" s="200"/>
      <c r="H63" s="200"/>
      <c r="I63" s="200"/>
      <c r="J63" s="200"/>
      <c r="K63" s="200"/>
      <c r="L63" s="200"/>
      <c r="M63" s="207"/>
      <c r="N63" s="207"/>
      <c r="O63" s="207"/>
      <c r="P63" s="206">
        <f t="shared" si="1" ref="P63:P111">J63*M63</f>
        <v>0</v>
      </c>
      <c r="Q63" s="206"/>
      <c r="R63" s="206"/>
      <c r="S63" s="200"/>
      <c r="T63" s="200"/>
      <c r="U63" s="200"/>
      <c r="V63" s="200"/>
      <c r="W63" s="200"/>
      <c r="X63" s="200"/>
      <c r="Y63" s="200"/>
      <c r="Z63" s="200"/>
      <c r="AA63" s="200"/>
      <c r="AB63" s="200"/>
      <c r="AC63" s="200"/>
      <c r="AD63" s="200"/>
      <c r="AE63" s="200"/>
      <c r="AF63" s="15"/>
      <c r="AG63" s="66"/>
    </row>
    <row r="64" spans="2:33" ht="20.1" customHeight="1">
      <c r="B64" s="69"/>
      <c r="C64" s="127">
        <v>3</v>
      </c>
      <c r="D64" s="200"/>
      <c r="E64" s="200"/>
      <c r="F64" s="200"/>
      <c r="G64" s="200"/>
      <c r="H64" s="200"/>
      <c r="I64" s="200"/>
      <c r="J64" s="200"/>
      <c r="K64" s="200"/>
      <c r="L64" s="200"/>
      <c r="M64" s="207"/>
      <c r="N64" s="207"/>
      <c r="O64" s="207"/>
      <c r="P64" s="206">
        <f t="shared" si="1"/>
        <v>0</v>
      </c>
      <c r="Q64" s="206"/>
      <c r="R64" s="206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15"/>
      <c r="AG64" s="66"/>
    </row>
    <row r="65" spans="2:33" ht="20.1" customHeight="1">
      <c r="B65" s="69"/>
      <c r="C65" s="127">
        <v>4</v>
      </c>
      <c r="D65" s="200"/>
      <c r="E65" s="200"/>
      <c r="F65" s="200"/>
      <c r="G65" s="200"/>
      <c r="H65" s="200"/>
      <c r="I65" s="200"/>
      <c r="J65" s="200"/>
      <c r="K65" s="200"/>
      <c r="L65" s="200"/>
      <c r="M65" s="207"/>
      <c r="N65" s="207"/>
      <c r="O65" s="207"/>
      <c r="P65" s="206">
        <f t="shared" si="1"/>
        <v>0</v>
      </c>
      <c r="Q65" s="206"/>
      <c r="R65" s="206"/>
      <c r="S65" s="200"/>
      <c r="T65" s="200"/>
      <c r="U65" s="200"/>
      <c r="V65" s="200"/>
      <c r="W65" s="200"/>
      <c r="X65" s="200"/>
      <c r="Y65" s="200"/>
      <c r="Z65" s="200"/>
      <c r="AA65" s="200"/>
      <c r="AB65" s="200"/>
      <c r="AC65" s="200"/>
      <c r="AD65" s="200"/>
      <c r="AE65" s="200"/>
      <c r="AF65" s="15"/>
      <c r="AG65" s="66"/>
    </row>
    <row r="66" spans="2:33" ht="20.1" customHeight="1">
      <c r="B66" s="69"/>
      <c r="C66" s="127">
        <v>5</v>
      </c>
      <c r="D66" s="200"/>
      <c r="E66" s="200"/>
      <c r="F66" s="200"/>
      <c r="G66" s="200"/>
      <c r="H66" s="200"/>
      <c r="I66" s="200"/>
      <c r="J66" s="200"/>
      <c r="K66" s="200"/>
      <c r="L66" s="200"/>
      <c r="M66" s="207"/>
      <c r="N66" s="207"/>
      <c r="O66" s="207"/>
      <c r="P66" s="206">
        <f t="shared" si="1"/>
        <v>0</v>
      </c>
      <c r="Q66" s="206"/>
      <c r="R66" s="206"/>
      <c r="S66" s="200"/>
      <c r="T66" s="200"/>
      <c r="U66" s="200"/>
      <c r="V66" s="200"/>
      <c r="W66" s="200"/>
      <c r="X66" s="200"/>
      <c r="Y66" s="200"/>
      <c r="Z66" s="200"/>
      <c r="AA66" s="200"/>
      <c r="AB66" s="200"/>
      <c r="AC66" s="200"/>
      <c r="AD66" s="200"/>
      <c r="AE66" s="200"/>
      <c r="AF66" s="15"/>
      <c r="AG66" s="66"/>
    </row>
    <row r="67" spans="2:33" ht="20.1" customHeight="1">
      <c r="B67" s="69"/>
      <c r="C67" s="127">
        <v>6</v>
      </c>
      <c r="D67" s="200"/>
      <c r="E67" s="200"/>
      <c r="F67" s="200"/>
      <c r="G67" s="200"/>
      <c r="H67" s="200"/>
      <c r="I67" s="200"/>
      <c r="J67" s="200"/>
      <c r="K67" s="200"/>
      <c r="L67" s="200"/>
      <c r="M67" s="207"/>
      <c r="N67" s="207"/>
      <c r="O67" s="207"/>
      <c r="P67" s="206">
        <f t="shared" si="1"/>
        <v>0</v>
      </c>
      <c r="Q67" s="206"/>
      <c r="R67" s="206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15"/>
      <c r="AG67" s="66"/>
    </row>
    <row r="68" spans="2:33" ht="20.1" customHeight="1">
      <c r="B68" s="69"/>
      <c r="C68" s="127">
        <v>7</v>
      </c>
      <c r="D68" s="200"/>
      <c r="E68" s="200"/>
      <c r="F68" s="200"/>
      <c r="G68" s="200"/>
      <c r="H68" s="200"/>
      <c r="I68" s="200"/>
      <c r="J68" s="200"/>
      <c r="K68" s="200"/>
      <c r="L68" s="200"/>
      <c r="M68" s="207"/>
      <c r="N68" s="207"/>
      <c r="O68" s="207"/>
      <c r="P68" s="206">
        <f t="shared" si="1"/>
        <v>0</v>
      </c>
      <c r="Q68" s="206"/>
      <c r="R68" s="206"/>
      <c r="S68" s="200"/>
      <c r="T68" s="200"/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0"/>
      <c r="AF68" s="15"/>
      <c r="AG68" s="66"/>
    </row>
    <row r="69" spans="2:33" ht="20.1" customHeight="1">
      <c r="B69" s="69"/>
      <c r="C69" s="127">
        <v>8</v>
      </c>
      <c r="D69" s="200"/>
      <c r="E69" s="200"/>
      <c r="F69" s="200"/>
      <c r="G69" s="200"/>
      <c r="H69" s="200"/>
      <c r="I69" s="200"/>
      <c r="J69" s="200"/>
      <c r="K69" s="200"/>
      <c r="L69" s="200"/>
      <c r="M69" s="207"/>
      <c r="N69" s="207"/>
      <c r="O69" s="207"/>
      <c r="P69" s="206">
        <f t="shared" si="1"/>
        <v>0</v>
      </c>
      <c r="Q69" s="206"/>
      <c r="R69" s="206"/>
      <c r="S69" s="200"/>
      <c r="T69" s="200"/>
      <c r="U69" s="200"/>
      <c r="V69" s="200"/>
      <c r="W69" s="200"/>
      <c r="X69" s="200"/>
      <c r="Y69" s="200"/>
      <c r="Z69" s="200"/>
      <c r="AA69" s="200"/>
      <c r="AB69" s="200"/>
      <c r="AC69" s="200"/>
      <c r="AD69" s="200"/>
      <c r="AE69" s="200"/>
      <c r="AF69" s="15"/>
      <c r="AG69" s="66"/>
    </row>
    <row r="70" spans="2:33" ht="20.1" customHeight="1">
      <c r="B70" s="69"/>
      <c r="C70" s="127">
        <v>9</v>
      </c>
      <c r="D70" s="200"/>
      <c r="E70" s="200"/>
      <c r="F70" s="200"/>
      <c r="G70" s="200"/>
      <c r="H70" s="200"/>
      <c r="I70" s="200"/>
      <c r="J70" s="200"/>
      <c r="K70" s="200"/>
      <c r="L70" s="200"/>
      <c r="M70" s="207"/>
      <c r="N70" s="207"/>
      <c r="O70" s="207"/>
      <c r="P70" s="206">
        <f t="shared" si="1"/>
        <v>0</v>
      </c>
      <c r="Q70" s="206"/>
      <c r="R70" s="206"/>
      <c r="S70" s="200"/>
      <c r="T70" s="200"/>
      <c r="U70" s="200"/>
      <c r="V70" s="200"/>
      <c r="W70" s="200"/>
      <c r="X70" s="200"/>
      <c r="Y70" s="200"/>
      <c r="Z70" s="200"/>
      <c r="AA70" s="200"/>
      <c r="AB70" s="200"/>
      <c r="AC70" s="200"/>
      <c r="AD70" s="200"/>
      <c r="AE70" s="200"/>
      <c r="AF70" s="15"/>
      <c r="AG70" s="66"/>
    </row>
    <row r="71" spans="2:33" ht="20.1" customHeight="1">
      <c r="B71" s="69"/>
      <c r="C71" s="127">
        <v>10</v>
      </c>
      <c r="D71" s="200"/>
      <c r="E71" s="200"/>
      <c r="F71" s="200"/>
      <c r="G71" s="200"/>
      <c r="H71" s="200"/>
      <c r="I71" s="200"/>
      <c r="J71" s="200"/>
      <c r="K71" s="200"/>
      <c r="L71" s="200"/>
      <c r="M71" s="207"/>
      <c r="N71" s="207"/>
      <c r="O71" s="207"/>
      <c r="P71" s="206">
        <f t="shared" si="1"/>
        <v>0</v>
      </c>
      <c r="Q71" s="206"/>
      <c r="R71" s="206"/>
      <c r="S71" s="200"/>
      <c r="T71" s="200"/>
      <c r="U71" s="200"/>
      <c r="V71" s="200"/>
      <c r="W71" s="200"/>
      <c r="X71" s="200"/>
      <c r="Y71" s="200"/>
      <c r="Z71" s="200"/>
      <c r="AA71" s="200"/>
      <c r="AB71" s="200"/>
      <c r="AC71" s="200"/>
      <c r="AD71" s="200"/>
      <c r="AE71" s="200"/>
      <c r="AF71" s="15"/>
      <c r="AG71" s="66"/>
    </row>
    <row r="72" spans="2:33" ht="20.1" customHeight="1">
      <c r="B72" s="69"/>
      <c r="C72" s="127">
        <v>11</v>
      </c>
      <c r="D72" s="200"/>
      <c r="E72" s="200"/>
      <c r="F72" s="200"/>
      <c r="G72" s="200"/>
      <c r="H72" s="200"/>
      <c r="I72" s="200"/>
      <c r="J72" s="200"/>
      <c r="K72" s="200"/>
      <c r="L72" s="200"/>
      <c r="M72" s="207"/>
      <c r="N72" s="207"/>
      <c r="O72" s="207"/>
      <c r="P72" s="206">
        <f t="shared" si="1"/>
        <v>0</v>
      </c>
      <c r="Q72" s="206"/>
      <c r="R72" s="206"/>
      <c r="S72" s="200"/>
      <c r="T72" s="200"/>
      <c r="U72" s="200"/>
      <c r="V72" s="200"/>
      <c r="W72" s="200"/>
      <c r="X72" s="200"/>
      <c r="Y72" s="200"/>
      <c r="Z72" s="200"/>
      <c r="AA72" s="200"/>
      <c r="AB72" s="200"/>
      <c r="AC72" s="200"/>
      <c r="AD72" s="200"/>
      <c r="AE72" s="200"/>
      <c r="AF72" s="15"/>
      <c r="AG72" s="66"/>
    </row>
    <row r="73" spans="2:33" ht="20.1" customHeight="1">
      <c r="B73" s="69"/>
      <c r="C73" s="127">
        <v>12</v>
      </c>
      <c r="D73" s="200"/>
      <c r="E73" s="200"/>
      <c r="F73" s="200"/>
      <c r="G73" s="200"/>
      <c r="H73" s="200"/>
      <c r="I73" s="200"/>
      <c r="J73" s="200"/>
      <c r="K73" s="200"/>
      <c r="L73" s="200"/>
      <c r="M73" s="207"/>
      <c r="N73" s="207"/>
      <c r="O73" s="207"/>
      <c r="P73" s="206">
        <f t="shared" si="1"/>
        <v>0</v>
      </c>
      <c r="Q73" s="206"/>
      <c r="R73" s="206"/>
      <c r="S73" s="200"/>
      <c r="T73" s="200"/>
      <c r="U73" s="200"/>
      <c r="V73" s="200"/>
      <c r="W73" s="200"/>
      <c r="X73" s="200"/>
      <c r="Y73" s="200"/>
      <c r="Z73" s="200"/>
      <c r="AA73" s="200"/>
      <c r="AB73" s="200"/>
      <c r="AC73" s="200"/>
      <c r="AD73" s="200"/>
      <c r="AE73" s="200"/>
      <c r="AF73" s="15"/>
      <c r="AG73" s="66"/>
    </row>
    <row r="74" spans="2:33" ht="20.1" customHeight="1">
      <c r="B74" s="69"/>
      <c r="C74" s="127">
        <v>13</v>
      </c>
      <c r="D74" s="200"/>
      <c r="E74" s="200"/>
      <c r="F74" s="200"/>
      <c r="G74" s="200"/>
      <c r="H74" s="200"/>
      <c r="I74" s="200"/>
      <c r="J74" s="200"/>
      <c r="K74" s="200"/>
      <c r="L74" s="200"/>
      <c r="M74" s="207"/>
      <c r="N74" s="207"/>
      <c r="O74" s="207"/>
      <c r="P74" s="206">
        <f t="shared" si="1"/>
        <v>0</v>
      </c>
      <c r="Q74" s="206"/>
      <c r="R74" s="206"/>
      <c r="S74" s="200"/>
      <c r="T74" s="200"/>
      <c r="U74" s="200"/>
      <c r="V74" s="200"/>
      <c r="W74" s="200"/>
      <c r="X74" s="200"/>
      <c r="Y74" s="200"/>
      <c r="Z74" s="200"/>
      <c r="AA74" s="200"/>
      <c r="AB74" s="200"/>
      <c r="AC74" s="200"/>
      <c r="AD74" s="200"/>
      <c r="AE74" s="200"/>
      <c r="AF74" s="15"/>
      <c r="AG74" s="66"/>
    </row>
    <row r="75" spans="2:33" ht="20.1" customHeight="1">
      <c r="B75" s="69"/>
      <c r="C75" s="127">
        <v>14</v>
      </c>
      <c r="D75" s="200"/>
      <c r="E75" s="200"/>
      <c r="F75" s="200"/>
      <c r="G75" s="200"/>
      <c r="H75" s="200"/>
      <c r="I75" s="200"/>
      <c r="J75" s="200"/>
      <c r="K75" s="200"/>
      <c r="L75" s="200"/>
      <c r="M75" s="207"/>
      <c r="N75" s="207"/>
      <c r="O75" s="207"/>
      <c r="P75" s="206">
        <f t="shared" si="1"/>
        <v>0</v>
      </c>
      <c r="Q75" s="206"/>
      <c r="R75" s="206"/>
      <c r="S75" s="200"/>
      <c r="T75" s="200"/>
      <c r="U75" s="200"/>
      <c r="V75" s="200"/>
      <c r="W75" s="200"/>
      <c r="X75" s="200"/>
      <c r="Y75" s="200"/>
      <c r="Z75" s="200"/>
      <c r="AA75" s="200"/>
      <c r="AB75" s="200"/>
      <c r="AC75" s="200"/>
      <c r="AD75" s="200"/>
      <c r="AE75" s="200"/>
      <c r="AF75" s="15"/>
      <c r="AG75" s="66"/>
    </row>
    <row r="76" spans="2:33" ht="20.1" customHeight="1">
      <c r="B76" s="69"/>
      <c r="C76" s="127">
        <v>15</v>
      </c>
      <c r="D76" s="200"/>
      <c r="E76" s="200"/>
      <c r="F76" s="200"/>
      <c r="G76" s="200"/>
      <c r="H76" s="200"/>
      <c r="I76" s="200"/>
      <c r="J76" s="200"/>
      <c r="K76" s="200"/>
      <c r="L76" s="200"/>
      <c r="M76" s="207"/>
      <c r="N76" s="207"/>
      <c r="O76" s="207"/>
      <c r="P76" s="206">
        <f t="shared" si="1"/>
        <v>0</v>
      </c>
      <c r="Q76" s="206"/>
      <c r="R76" s="206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15"/>
      <c r="AG76" s="66"/>
    </row>
    <row r="77" spans="2:33" ht="20.1" customHeight="1">
      <c r="B77" s="69"/>
      <c r="C77" s="127">
        <v>16</v>
      </c>
      <c r="D77" s="200"/>
      <c r="E77" s="200"/>
      <c r="F77" s="200"/>
      <c r="G77" s="200"/>
      <c r="H77" s="200"/>
      <c r="I77" s="200"/>
      <c r="J77" s="200"/>
      <c r="K77" s="200"/>
      <c r="L77" s="200"/>
      <c r="M77" s="207"/>
      <c r="N77" s="207"/>
      <c r="O77" s="207"/>
      <c r="P77" s="206">
        <f t="shared" si="1"/>
        <v>0</v>
      </c>
      <c r="Q77" s="206"/>
      <c r="R77" s="206"/>
      <c r="S77" s="200"/>
      <c r="T77" s="200"/>
      <c r="U77" s="200"/>
      <c r="V77" s="200"/>
      <c r="W77" s="200"/>
      <c r="X77" s="200"/>
      <c r="Y77" s="200"/>
      <c r="Z77" s="200"/>
      <c r="AA77" s="200"/>
      <c r="AB77" s="200"/>
      <c r="AC77" s="200"/>
      <c r="AD77" s="200"/>
      <c r="AE77" s="200"/>
      <c r="AF77" s="15"/>
      <c r="AG77" s="66"/>
    </row>
    <row r="78" spans="2:33" ht="20.1" customHeight="1">
      <c r="B78" s="69"/>
      <c r="C78" s="127">
        <v>17</v>
      </c>
      <c r="D78" s="200"/>
      <c r="E78" s="200"/>
      <c r="F78" s="200"/>
      <c r="G78" s="200"/>
      <c r="H78" s="200"/>
      <c r="I78" s="200"/>
      <c r="J78" s="200"/>
      <c r="K78" s="200"/>
      <c r="L78" s="200"/>
      <c r="M78" s="207"/>
      <c r="N78" s="207"/>
      <c r="O78" s="207"/>
      <c r="P78" s="206">
        <f t="shared" si="1"/>
        <v>0</v>
      </c>
      <c r="Q78" s="206"/>
      <c r="R78" s="206"/>
      <c r="S78" s="200"/>
      <c r="T78" s="200"/>
      <c r="U78" s="200"/>
      <c r="V78" s="200"/>
      <c r="W78" s="200"/>
      <c r="X78" s="200"/>
      <c r="Y78" s="200"/>
      <c r="Z78" s="200"/>
      <c r="AA78" s="200"/>
      <c r="AB78" s="200"/>
      <c r="AC78" s="200"/>
      <c r="AD78" s="200"/>
      <c r="AE78" s="200"/>
      <c r="AF78" s="15"/>
      <c r="AG78" s="66"/>
    </row>
    <row r="79" spans="2:33" ht="20.1" customHeight="1">
      <c r="B79" s="69"/>
      <c r="C79" s="127">
        <v>18</v>
      </c>
      <c r="D79" s="200"/>
      <c r="E79" s="200"/>
      <c r="F79" s="200"/>
      <c r="G79" s="200"/>
      <c r="H79" s="200"/>
      <c r="I79" s="200"/>
      <c r="J79" s="200"/>
      <c r="K79" s="200"/>
      <c r="L79" s="200"/>
      <c r="M79" s="207"/>
      <c r="N79" s="207"/>
      <c r="O79" s="207"/>
      <c r="P79" s="206">
        <f t="shared" si="1"/>
        <v>0</v>
      </c>
      <c r="Q79" s="206"/>
      <c r="R79" s="206"/>
      <c r="S79" s="200"/>
      <c r="T79" s="200"/>
      <c r="U79" s="200"/>
      <c r="V79" s="200"/>
      <c r="W79" s="200"/>
      <c r="X79" s="200"/>
      <c r="Y79" s="200"/>
      <c r="Z79" s="200"/>
      <c r="AA79" s="200"/>
      <c r="AB79" s="200"/>
      <c r="AC79" s="200"/>
      <c r="AD79" s="200"/>
      <c r="AE79" s="200"/>
      <c r="AF79" s="15"/>
      <c r="AG79" s="66"/>
    </row>
    <row r="80" spans="2:33" ht="20.1" customHeight="1">
      <c r="B80" s="69"/>
      <c r="C80" s="127">
        <v>19</v>
      </c>
      <c r="D80" s="200"/>
      <c r="E80" s="200"/>
      <c r="F80" s="200"/>
      <c r="G80" s="200"/>
      <c r="H80" s="200"/>
      <c r="I80" s="200"/>
      <c r="J80" s="200"/>
      <c r="K80" s="200"/>
      <c r="L80" s="200"/>
      <c r="M80" s="207"/>
      <c r="N80" s="207"/>
      <c r="O80" s="207"/>
      <c r="P80" s="206">
        <f t="shared" si="1"/>
        <v>0</v>
      </c>
      <c r="Q80" s="206"/>
      <c r="R80" s="206"/>
      <c r="S80" s="200"/>
      <c r="T80" s="200"/>
      <c r="U80" s="200"/>
      <c r="V80" s="200"/>
      <c r="W80" s="200"/>
      <c r="X80" s="200"/>
      <c r="Y80" s="200"/>
      <c r="Z80" s="200"/>
      <c r="AA80" s="200"/>
      <c r="AB80" s="200"/>
      <c r="AC80" s="200"/>
      <c r="AD80" s="200"/>
      <c r="AE80" s="200"/>
      <c r="AF80" s="15"/>
      <c r="AG80" s="66"/>
    </row>
    <row r="81" spans="2:33" ht="20.1" customHeight="1">
      <c r="B81" s="69"/>
      <c r="C81" s="127">
        <v>20</v>
      </c>
      <c r="D81" s="200"/>
      <c r="E81" s="200"/>
      <c r="F81" s="200"/>
      <c r="G81" s="200"/>
      <c r="H81" s="200"/>
      <c r="I81" s="200"/>
      <c r="J81" s="200"/>
      <c r="K81" s="200"/>
      <c r="L81" s="200"/>
      <c r="M81" s="207"/>
      <c r="N81" s="207"/>
      <c r="O81" s="207"/>
      <c r="P81" s="206">
        <f t="shared" si="1"/>
        <v>0</v>
      </c>
      <c r="Q81" s="206"/>
      <c r="R81" s="206"/>
      <c r="S81" s="200"/>
      <c r="T81" s="200"/>
      <c r="U81" s="200"/>
      <c r="V81" s="200"/>
      <c r="W81" s="200"/>
      <c r="X81" s="200"/>
      <c r="Y81" s="200"/>
      <c r="Z81" s="200"/>
      <c r="AA81" s="200"/>
      <c r="AB81" s="200"/>
      <c r="AC81" s="200"/>
      <c r="AD81" s="200"/>
      <c r="AE81" s="200"/>
      <c r="AF81" s="15"/>
      <c r="AG81" s="66"/>
    </row>
    <row r="82" spans="2:33" ht="20.1" customHeight="1">
      <c r="B82" s="69"/>
      <c r="C82" s="127">
        <v>21</v>
      </c>
      <c r="D82" s="200"/>
      <c r="E82" s="200"/>
      <c r="F82" s="200"/>
      <c r="G82" s="200"/>
      <c r="H82" s="200"/>
      <c r="I82" s="200"/>
      <c r="J82" s="200"/>
      <c r="K82" s="200"/>
      <c r="L82" s="200"/>
      <c r="M82" s="207"/>
      <c r="N82" s="207"/>
      <c r="O82" s="207"/>
      <c r="P82" s="206">
        <f t="shared" si="1"/>
        <v>0</v>
      </c>
      <c r="Q82" s="206"/>
      <c r="R82" s="206"/>
      <c r="S82" s="200"/>
      <c r="T82" s="200"/>
      <c r="U82" s="200"/>
      <c r="V82" s="200"/>
      <c r="W82" s="200"/>
      <c r="X82" s="200"/>
      <c r="Y82" s="200"/>
      <c r="Z82" s="200"/>
      <c r="AA82" s="200"/>
      <c r="AB82" s="200"/>
      <c r="AC82" s="200"/>
      <c r="AD82" s="200"/>
      <c r="AE82" s="200"/>
      <c r="AF82" s="15"/>
      <c r="AG82" s="66"/>
    </row>
    <row r="83" spans="2:33" ht="20.1" customHeight="1">
      <c r="B83" s="69"/>
      <c r="C83" s="127">
        <v>22</v>
      </c>
      <c r="D83" s="200"/>
      <c r="E83" s="200"/>
      <c r="F83" s="200"/>
      <c r="G83" s="200"/>
      <c r="H83" s="200"/>
      <c r="I83" s="200"/>
      <c r="J83" s="200"/>
      <c r="K83" s="200"/>
      <c r="L83" s="200"/>
      <c r="M83" s="207"/>
      <c r="N83" s="207"/>
      <c r="O83" s="207"/>
      <c r="P83" s="206">
        <f t="shared" si="1"/>
        <v>0</v>
      </c>
      <c r="Q83" s="206"/>
      <c r="R83" s="206"/>
      <c r="S83" s="200"/>
      <c r="T83" s="200"/>
      <c r="U83" s="200"/>
      <c r="V83" s="200"/>
      <c r="W83" s="200"/>
      <c r="X83" s="200"/>
      <c r="Y83" s="200"/>
      <c r="Z83" s="200"/>
      <c r="AA83" s="200"/>
      <c r="AB83" s="200"/>
      <c r="AC83" s="200"/>
      <c r="AD83" s="200"/>
      <c r="AE83" s="200"/>
      <c r="AF83" s="15"/>
      <c r="AG83" s="66"/>
    </row>
    <row r="84" spans="2:33" ht="20.1" customHeight="1">
      <c r="B84" s="69"/>
      <c r="C84" s="127">
        <v>23</v>
      </c>
      <c r="D84" s="200"/>
      <c r="E84" s="200"/>
      <c r="F84" s="200"/>
      <c r="G84" s="200"/>
      <c r="H84" s="200"/>
      <c r="I84" s="200"/>
      <c r="J84" s="200"/>
      <c r="K84" s="200"/>
      <c r="L84" s="200"/>
      <c r="M84" s="207"/>
      <c r="N84" s="207"/>
      <c r="O84" s="207"/>
      <c r="P84" s="206">
        <f t="shared" si="1"/>
        <v>0</v>
      </c>
      <c r="Q84" s="206"/>
      <c r="R84" s="206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15"/>
      <c r="AG84" s="66"/>
    </row>
    <row r="85" spans="2:33" ht="20.1" customHeight="1">
      <c r="B85" s="69"/>
      <c r="C85" s="127">
        <v>24</v>
      </c>
      <c r="D85" s="200"/>
      <c r="E85" s="200"/>
      <c r="F85" s="200"/>
      <c r="G85" s="200"/>
      <c r="H85" s="200"/>
      <c r="I85" s="200"/>
      <c r="J85" s="200"/>
      <c r="K85" s="200"/>
      <c r="L85" s="200"/>
      <c r="M85" s="207"/>
      <c r="N85" s="207"/>
      <c r="O85" s="207"/>
      <c r="P85" s="206">
        <f t="shared" si="1"/>
        <v>0</v>
      </c>
      <c r="Q85" s="206"/>
      <c r="R85" s="206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15"/>
      <c r="AG85" s="66"/>
    </row>
    <row r="86" spans="2:33" ht="20.1" customHeight="1">
      <c r="B86" s="69"/>
      <c r="C86" s="127">
        <v>25</v>
      </c>
      <c r="D86" s="200"/>
      <c r="E86" s="200"/>
      <c r="F86" s="200"/>
      <c r="G86" s="200"/>
      <c r="H86" s="200"/>
      <c r="I86" s="200"/>
      <c r="J86" s="200"/>
      <c r="K86" s="200"/>
      <c r="L86" s="200"/>
      <c r="M86" s="207"/>
      <c r="N86" s="207"/>
      <c r="O86" s="207"/>
      <c r="P86" s="206">
        <f t="shared" si="1"/>
        <v>0</v>
      </c>
      <c r="Q86" s="206"/>
      <c r="R86" s="206"/>
      <c r="S86" s="200"/>
      <c r="T86" s="200"/>
      <c r="U86" s="200"/>
      <c r="V86" s="200"/>
      <c r="W86" s="200"/>
      <c r="X86" s="200"/>
      <c r="Y86" s="200"/>
      <c r="Z86" s="200"/>
      <c r="AA86" s="200"/>
      <c r="AB86" s="200"/>
      <c r="AC86" s="200"/>
      <c r="AD86" s="200"/>
      <c r="AE86" s="200"/>
      <c r="AF86" s="15"/>
      <c r="AG86" s="66"/>
    </row>
    <row r="87" spans="2:33" ht="20.1" customHeight="1">
      <c r="B87" s="69"/>
      <c r="C87" s="127">
        <v>26</v>
      </c>
      <c r="D87" s="200"/>
      <c r="E87" s="200"/>
      <c r="F87" s="200"/>
      <c r="G87" s="200"/>
      <c r="H87" s="200"/>
      <c r="I87" s="200"/>
      <c r="J87" s="200"/>
      <c r="K87" s="200"/>
      <c r="L87" s="200"/>
      <c r="M87" s="207"/>
      <c r="N87" s="207"/>
      <c r="O87" s="207"/>
      <c r="P87" s="206">
        <f t="shared" si="1"/>
        <v>0</v>
      </c>
      <c r="Q87" s="206"/>
      <c r="R87" s="206"/>
      <c r="S87" s="200"/>
      <c r="T87" s="200"/>
      <c r="U87" s="200"/>
      <c r="V87" s="200"/>
      <c r="W87" s="200"/>
      <c r="X87" s="200"/>
      <c r="Y87" s="200"/>
      <c r="Z87" s="200"/>
      <c r="AA87" s="200"/>
      <c r="AB87" s="200"/>
      <c r="AC87" s="200"/>
      <c r="AD87" s="200"/>
      <c r="AE87" s="200"/>
      <c r="AF87" s="15"/>
      <c r="AG87" s="66"/>
    </row>
    <row r="88" spans="2:33" ht="20.1" customHeight="1">
      <c r="B88" s="69"/>
      <c r="C88" s="127">
        <v>27</v>
      </c>
      <c r="D88" s="200"/>
      <c r="E88" s="200"/>
      <c r="F88" s="200"/>
      <c r="G88" s="200"/>
      <c r="H88" s="200"/>
      <c r="I88" s="200"/>
      <c r="J88" s="200"/>
      <c r="K88" s="200"/>
      <c r="L88" s="200"/>
      <c r="M88" s="207"/>
      <c r="N88" s="207"/>
      <c r="O88" s="207"/>
      <c r="P88" s="206">
        <f t="shared" si="1"/>
        <v>0</v>
      </c>
      <c r="Q88" s="206"/>
      <c r="R88" s="206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15"/>
      <c r="AG88" s="66"/>
    </row>
    <row r="89" spans="2:33" ht="20.1" customHeight="1">
      <c r="B89" s="69"/>
      <c r="C89" s="127">
        <v>28</v>
      </c>
      <c r="D89" s="200"/>
      <c r="E89" s="200"/>
      <c r="F89" s="200"/>
      <c r="G89" s="200"/>
      <c r="H89" s="200"/>
      <c r="I89" s="200"/>
      <c r="J89" s="200"/>
      <c r="K89" s="200"/>
      <c r="L89" s="200"/>
      <c r="M89" s="207"/>
      <c r="N89" s="207"/>
      <c r="O89" s="207"/>
      <c r="P89" s="206">
        <f t="shared" si="1"/>
        <v>0</v>
      </c>
      <c r="Q89" s="206"/>
      <c r="R89" s="206"/>
      <c r="S89" s="200"/>
      <c r="T89" s="200"/>
      <c r="U89" s="200"/>
      <c r="V89" s="200"/>
      <c r="W89" s="200"/>
      <c r="X89" s="200"/>
      <c r="Y89" s="200"/>
      <c r="Z89" s="200"/>
      <c r="AA89" s="200"/>
      <c r="AB89" s="200"/>
      <c r="AC89" s="200"/>
      <c r="AD89" s="200"/>
      <c r="AE89" s="200"/>
      <c r="AF89" s="15"/>
      <c r="AG89" s="66"/>
    </row>
    <row r="90" spans="2:33" ht="20.1" customHeight="1">
      <c r="B90" s="69"/>
      <c r="C90" s="127">
        <v>29</v>
      </c>
      <c r="D90" s="200"/>
      <c r="E90" s="200"/>
      <c r="F90" s="200"/>
      <c r="G90" s="200"/>
      <c r="H90" s="200"/>
      <c r="I90" s="200"/>
      <c r="J90" s="200"/>
      <c r="K90" s="200"/>
      <c r="L90" s="200"/>
      <c r="M90" s="207"/>
      <c r="N90" s="207"/>
      <c r="O90" s="207"/>
      <c r="P90" s="206">
        <f t="shared" si="1"/>
        <v>0</v>
      </c>
      <c r="Q90" s="206"/>
      <c r="R90" s="206"/>
      <c r="S90" s="200"/>
      <c r="T90" s="200"/>
      <c r="U90" s="200"/>
      <c r="V90" s="200"/>
      <c r="W90" s="200"/>
      <c r="X90" s="200"/>
      <c r="Y90" s="200"/>
      <c r="Z90" s="200"/>
      <c r="AA90" s="200"/>
      <c r="AB90" s="200"/>
      <c r="AC90" s="200"/>
      <c r="AD90" s="200"/>
      <c r="AE90" s="200"/>
      <c r="AF90" s="15"/>
      <c r="AG90" s="66"/>
    </row>
    <row r="91" spans="2:33" ht="20.1" customHeight="1">
      <c r="B91" s="69"/>
      <c r="C91" s="127">
        <v>30</v>
      </c>
      <c r="D91" s="200"/>
      <c r="E91" s="200"/>
      <c r="F91" s="200"/>
      <c r="G91" s="200"/>
      <c r="H91" s="200"/>
      <c r="I91" s="200"/>
      <c r="J91" s="200"/>
      <c r="K91" s="200"/>
      <c r="L91" s="200"/>
      <c r="M91" s="207"/>
      <c r="N91" s="207"/>
      <c r="O91" s="207"/>
      <c r="P91" s="206">
        <f t="shared" si="1"/>
        <v>0</v>
      </c>
      <c r="Q91" s="206"/>
      <c r="R91" s="206"/>
      <c r="S91" s="200"/>
      <c r="T91" s="200"/>
      <c r="U91" s="200"/>
      <c r="V91" s="200"/>
      <c r="W91" s="200"/>
      <c r="X91" s="200"/>
      <c r="Y91" s="200"/>
      <c r="Z91" s="200"/>
      <c r="AA91" s="200"/>
      <c r="AB91" s="200"/>
      <c r="AC91" s="200"/>
      <c r="AD91" s="200"/>
      <c r="AE91" s="200"/>
      <c r="AF91" s="15"/>
      <c r="AG91" s="66"/>
    </row>
    <row r="92" spans="2:33" ht="20.1" customHeight="1">
      <c r="B92" s="69"/>
      <c r="C92" s="127">
        <v>31</v>
      </c>
      <c r="D92" s="200"/>
      <c r="E92" s="200"/>
      <c r="F92" s="200"/>
      <c r="G92" s="200"/>
      <c r="H92" s="200"/>
      <c r="I92" s="200"/>
      <c r="J92" s="200"/>
      <c r="K92" s="200"/>
      <c r="L92" s="200"/>
      <c r="M92" s="207"/>
      <c r="N92" s="207"/>
      <c r="O92" s="207"/>
      <c r="P92" s="206">
        <f t="shared" si="1"/>
        <v>0</v>
      </c>
      <c r="Q92" s="206"/>
      <c r="R92" s="206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15"/>
      <c r="AG92" s="66"/>
    </row>
    <row r="93" spans="2:33" ht="20.1" customHeight="1">
      <c r="B93" s="69"/>
      <c r="C93" s="127">
        <v>32</v>
      </c>
      <c r="D93" s="200"/>
      <c r="E93" s="200"/>
      <c r="F93" s="200"/>
      <c r="G93" s="200"/>
      <c r="H93" s="200"/>
      <c r="I93" s="200"/>
      <c r="J93" s="200"/>
      <c r="K93" s="200"/>
      <c r="L93" s="200"/>
      <c r="M93" s="207"/>
      <c r="N93" s="207"/>
      <c r="O93" s="207"/>
      <c r="P93" s="206">
        <f t="shared" si="1"/>
        <v>0</v>
      </c>
      <c r="Q93" s="206"/>
      <c r="R93" s="206"/>
      <c r="S93" s="200"/>
      <c r="T93" s="200"/>
      <c r="U93" s="200"/>
      <c r="V93" s="200"/>
      <c r="W93" s="200"/>
      <c r="X93" s="200"/>
      <c r="Y93" s="200"/>
      <c r="Z93" s="200"/>
      <c r="AA93" s="200"/>
      <c r="AB93" s="200"/>
      <c r="AC93" s="200"/>
      <c r="AD93" s="200"/>
      <c r="AE93" s="200"/>
      <c r="AF93" s="15"/>
      <c r="AG93" s="66"/>
    </row>
    <row r="94" spans="2:33" ht="20.1" customHeight="1">
      <c r="B94" s="69"/>
      <c r="C94" s="127">
        <v>33</v>
      </c>
      <c r="D94" s="200"/>
      <c r="E94" s="200"/>
      <c r="F94" s="200"/>
      <c r="G94" s="200"/>
      <c r="H94" s="200"/>
      <c r="I94" s="200"/>
      <c r="J94" s="200"/>
      <c r="K94" s="200"/>
      <c r="L94" s="200"/>
      <c r="M94" s="207"/>
      <c r="N94" s="207"/>
      <c r="O94" s="207"/>
      <c r="P94" s="206">
        <f t="shared" si="1"/>
        <v>0</v>
      </c>
      <c r="Q94" s="206"/>
      <c r="R94" s="206"/>
      <c r="S94" s="200"/>
      <c r="T94" s="200"/>
      <c r="U94" s="200"/>
      <c r="V94" s="200"/>
      <c r="W94" s="200"/>
      <c r="X94" s="200"/>
      <c r="Y94" s="200"/>
      <c r="Z94" s="200"/>
      <c r="AA94" s="200"/>
      <c r="AB94" s="200"/>
      <c r="AC94" s="200"/>
      <c r="AD94" s="200"/>
      <c r="AE94" s="200"/>
      <c r="AF94" s="15"/>
      <c r="AG94" s="66"/>
    </row>
    <row r="95" spans="2:33" ht="20.1" customHeight="1">
      <c r="B95" s="69"/>
      <c r="C95" s="127">
        <v>34</v>
      </c>
      <c r="D95" s="200"/>
      <c r="E95" s="200"/>
      <c r="F95" s="200"/>
      <c r="G95" s="200"/>
      <c r="H95" s="200"/>
      <c r="I95" s="200"/>
      <c r="J95" s="200"/>
      <c r="K95" s="200"/>
      <c r="L95" s="200"/>
      <c r="M95" s="207"/>
      <c r="N95" s="207"/>
      <c r="O95" s="207"/>
      <c r="P95" s="206">
        <f t="shared" si="1"/>
        <v>0</v>
      </c>
      <c r="Q95" s="206"/>
      <c r="R95" s="206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15"/>
      <c r="AG95" s="66"/>
    </row>
    <row r="96" spans="2:33" ht="20.1" customHeight="1">
      <c r="B96" s="69"/>
      <c r="C96" s="127">
        <v>35</v>
      </c>
      <c r="D96" s="200"/>
      <c r="E96" s="200"/>
      <c r="F96" s="200"/>
      <c r="G96" s="200"/>
      <c r="H96" s="200"/>
      <c r="I96" s="200"/>
      <c r="J96" s="200"/>
      <c r="K96" s="200"/>
      <c r="L96" s="200"/>
      <c r="M96" s="207"/>
      <c r="N96" s="207"/>
      <c r="O96" s="207"/>
      <c r="P96" s="206">
        <f t="shared" si="1"/>
        <v>0</v>
      </c>
      <c r="Q96" s="206"/>
      <c r="R96" s="206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00"/>
      <c r="AD96" s="200"/>
      <c r="AE96" s="200"/>
      <c r="AF96" s="15"/>
      <c r="AG96" s="66"/>
    </row>
    <row r="97" spans="2:33" ht="20.1" customHeight="1">
      <c r="B97" s="69"/>
      <c r="C97" s="127">
        <v>36</v>
      </c>
      <c r="D97" s="200"/>
      <c r="E97" s="200"/>
      <c r="F97" s="200"/>
      <c r="G97" s="200"/>
      <c r="H97" s="200"/>
      <c r="I97" s="200"/>
      <c r="J97" s="200"/>
      <c r="K97" s="200"/>
      <c r="L97" s="200"/>
      <c r="M97" s="207"/>
      <c r="N97" s="207"/>
      <c r="O97" s="207"/>
      <c r="P97" s="206">
        <f t="shared" si="1"/>
        <v>0</v>
      </c>
      <c r="Q97" s="206"/>
      <c r="R97" s="206"/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15"/>
      <c r="AG97" s="66"/>
    </row>
    <row r="98" spans="2:33" ht="20.1" customHeight="1">
      <c r="B98" s="69"/>
      <c r="C98" s="127">
        <v>37</v>
      </c>
      <c r="D98" s="200"/>
      <c r="E98" s="200"/>
      <c r="F98" s="200"/>
      <c r="G98" s="200"/>
      <c r="H98" s="200"/>
      <c r="I98" s="200"/>
      <c r="J98" s="200"/>
      <c r="K98" s="200"/>
      <c r="L98" s="200"/>
      <c r="M98" s="207"/>
      <c r="N98" s="207"/>
      <c r="O98" s="207"/>
      <c r="P98" s="206">
        <f t="shared" si="1"/>
        <v>0</v>
      </c>
      <c r="Q98" s="206"/>
      <c r="R98" s="206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15"/>
      <c r="AG98" s="66"/>
    </row>
    <row r="99" spans="2:33" ht="20.1" customHeight="1">
      <c r="B99" s="69"/>
      <c r="C99" s="127">
        <v>38</v>
      </c>
      <c r="D99" s="200"/>
      <c r="E99" s="200"/>
      <c r="F99" s="200"/>
      <c r="G99" s="200"/>
      <c r="H99" s="200"/>
      <c r="I99" s="200"/>
      <c r="J99" s="200"/>
      <c r="K99" s="200"/>
      <c r="L99" s="200"/>
      <c r="M99" s="207"/>
      <c r="N99" s="207"/>
      <c r="O99" s="207"/>
      <c r="P99" s="206">
        <f t="shared" si="1"/>
        <v>0</v>
      </c>
      <c r="Q99" s="206"/>
      <c r="R99" s="206"/>
      <c r="S99" s="200"/>
      <c r="T99" s="200"/>
      <c r="U99" s="200"/>
      <c r="V99" s="200"/>
      <c r="W99" s="200"/>
      <c r="X99" s="200"/>
      <c r="Y99" s="200"/>
      <c r="Z99" s="200"/>
      <c r="AA99" s="200"/>
      <c r="AB99" s="200"/>
      <c r="AC99" s="200"/>
      <c r="AD99" s="200"/>
      <c r="AE99" s="200"/>
      <c r="AF99" s="15"/>
      <c r="AG99" s="66"/>
    </row>
    <row r="100" spans="2:33" ht="20.1" customHeight="1">
      <c r="B100" s="69"/>
      <c r="C100" s="127">
        <v>39</v>
      </c>
      <c r="D100" s="200"/>
      <c r="E100" s="200"/>
      <c r="F100" s="200"/>
      <c r="G100" s="200"/>
      <c r="H100" s="200"/>
      <c r="I100" s="200"/>
      <c r="J100" s="200"/>
      <c r="K100" s="200"/>
      <c r="L100" s="200"/>
      <c r="M100" s="207"/>
      <c r="N100" s="207"/>
      <c r="O100" s="207"/>
      <c r="P100" s="206">
        <f t="shared" si="1"/>
        <v>0</v>
      </c>
      <c r="Q100" s="206"/>
      <c r="R100" s="206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15"/>
      <c r="AG100" s="66"/>
    </row>
    <row r="101" spans="2:33" ht="20.1" customHeight="1">
      <c r="B101" s="69"/>
      <c r="C101" s="127">
        <v>40</v>
      </c>
      <c r="D101" s="200"/>
      <c r="E101" s="200"/>
      <c r="F101" s="200"/>
      <c r="G101" s="200"/>
      <c r="H101" s="200"/>
      <c r="I101" s="200"/>
      <c r="J101" s="200"/>
      <c r="K101" s="200"/>
      <c r="L101" s="200"/>
      <c r="M101" s="207"/>
      <c r="N101" s="207"/>
      <c r="O101" s="207"/>
      <c r="P101" s="206">
        <f t="shared" si="1"/>
        <v>0</v>
      </c>
      <c r="Q101" s="206"/>
      <c r="R101" s="206"/>
      <c r="S101" s="200"/>
      <c r="T101" s="200"/>
      <c r="U101" s="200"/>
      <c r="V101" s="200"/>
      <c r="W101" s="200"/>
      <c r="X101" s="200"/>
      <c r="Y101" s="200"/>
      <c r="Z101" s="200"/>
      <c r="AA101" s="200"/>
      <c r="AB101" s="200"/>
      <c r="AC101" s="200"/>
      <c r="AD101" s="200"/>
      <c r="AE101" s="200"/>
      <c r="AF101" s="15"/>
      <c r="AG101" s="66"/>
    </row>
    <row r="102" spans="2:33" ht="20.1" customHeight="1">
      <c r="B102" s="69"/>
      <c r="C102" s="127">
        <v>41</v>
      </c>
      <c r="D102" s="200"/>
      <c r="E102" s="200"/>
      <c r="F102" s="200"/>
      <c r="G102" s="200"/>
      <c r="H102" s="200"/>
      <c r="I102" s="200"/>
      <c r="J102" s="200"/>
      <c r="K102" s="200"/>
      <c r="L102" s="200"/>
      <c r="M102" s="207"/>
      <c r="N102" s="207"/>
      <c r="O102" s="207"/>
      <c r="P102" s="206">
        <f t="shared" si="1"/>
        <v>0</v>
      </c>
      <c r="Q102" s="206"/>
      <c r="R102" s="206"/>
      <c r="S102" s="200"/>
      <c r="T102" s="200"/>
      <c r="U102" s="200"/>
      <c r="V102" s="200"/>
      <c r="W102" s="200"/>
      <c r="X102" s="200"/>
      <c r="Y102" s="200"/>
      <c r="Z102" s="200"/>
      <c r="AA102" s="200"/>
      <c r="AB102" s="200"/>
      <c r="AC102" s="200"/>
      <c r="AD102" s="200"/>
      <c r="AE102" s="200"/>
      <c r="AF102" s="15"/>
      <c r="AG102" s="66"/>
    </row>
    <row r="103" spans="2:33" ht="20.1" customHeight="1">
      <c r="B103" s="69"/>
      <c r="C103" s="127">
        <v>42</v>
      </c>
      <c r="D103" s="200"/>
      <c r="E103" s="200"/>
      <c r="F103" s="200"/>
      <c r="G103" s="200"/>
      <c r="H103" s="200"/>
      <c r="I103" s="200"/>
      <c r="J103" s="200"/>
      <c r="K103" s="200"/>
      <c r="L103" s="200"/>
      <c r="M103" s="207"/>
      <c r="N103" s="207"/>
      <c r="O103" s="207"/>
      <c r="P103" s="206">
        <f t="shared" si="1"/>
        <v>0</v>
      </c>
      <c r="Q103" s="206"/>
      <c r="R103" s="206"/>
      <c r="S103" s="200"/>
      <c r="T103" s="200"/>
      <c r="U103" s="200"/>
      <c r="V103" s="200"/>
      <c r="W103" s="200"/>
      <c r="X103" s="200"/>
      <c r="Y103" s="200"/>
      <c r="Z103" s="200"/>
      <c r="AA103" s="200"/>
      <c r="AB103" s="200"/>
      <c r="AC103" s="200"/>
      <c r="AD103" s="200"/>
      <c r="AE103" s="200"/>
      <c r="AF103" s="15"/>
      <c r="AG103" s="66"/>
    </row>
    <row r="104" spans="2:33" ht="20.1" customHeight="1">
      <c r="B104" s="69"/>
      <c r="C104" s="127">
        <v>43</v>
      </c>
      <c r="D104" s="200"/>
      <c r="E104" s="200"/>
      <c r="F104" s="200"/>
      <c r="G104" s="200"/>
      <c r="H104" s="200"/>
      <c r="I104" s="200"/>
      <c r="J104" s="200"/>
      <c r="K104" s="200"/>
      <c r="L104" s="200"/>
      <c r="M104" s="207"/>
      <c r="N104" s="207"/>
      <c r="O104" s="207"/>
      <c r="P104" s="206">
        <f t="shared" si="1"/>
        <v>0</v>
      </c>
      <c r="Q104" s="206"/>
      <c r="R104" s="206"/>
      <c r="S104" s="200"/>
      <c r="T104" s="200"/>
      <c r="U104" s="200"/>
      <c r="V104" s="200"/>
      <c r="W104" s="200"/>
      <c r="X104" s="200"/>
      <c r="Y104" s="200"/>
      <c r="Z104" s="200"/>
      <c r="AA104" s="200"/>
      <c r="AB104" s="200"/>
      <c r="AC104" s="200"/>
      <c r="AD104" s="200"/>
      <c r="AE104" s="200"/>
      <c r="AF104" s="15"/>
      <c r="AG104" s="66"/>
    </row>
    <row r="105" spans="2:33" ht="20.1" customHeight="1">
      <c r="B105" s="69"/>
      <c r="C105" s="127">
        <v>44</v>
      </c>
      <c r="D105" s="200"/>
      <c r="E105" s="200"/>
      <c r="F105" s="200"/>
      <c r="G105" s="200"/>
      <c r="H105" s="200"/>
      <c r="I105" s="200"/>
      <c r="J105" s="200"/>
      <c r="K105" s="200"/>
      <c r="L105" s="200"/>
      <c r="M105" s="207"/>
      <c r="N105" s="207"/>
      <c r="O105" s="207"/>
      <c r="P105" s="206">
        <f t="shared" si="1"/>
        <v>0</v>
      </c>
      <c r="Q105" s="206"/>
      <c r="R105" s="206"/>
      <c r="S105" s="200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15"/>
      <c r="AG105" s="66"/>
    </row>
    <row r="106" spans="2:33" ht="20.1" customHeight="1">
      <c r="B106" s="69"/>
      <c r="C106" s="127">
        <v>45</v>
      </c>
      <c r="D106" s="200"/>
      <c r="E106" s="200"/>
      <c r="F106" s="200"/>
      <c r="G106" s="200"/>
      <c r="H106" s="200"/>
      <c r="I106" s="200"/>
      <c r="J106" s="200"/>
      <c r="K106" s="200"/>
      <c r="L106" s="200"/>
      <c r="M106" s="207"/>
      <c r="N106" s="207"/>
      <c r="O106" s="207"/>
      <c r="P106" s="206">
        <f t="shared" si="1"/>
        <v>0</v>
      </c>
      <c r="Q106" s="206"/>
      <c r="R106" s="206"/>
      <c r="S106" s="200"/>
      <c r="T106" s="200"/>
      <c r="U106" s="200"/>
      <c r="V106" s="200"/>
      <c r="W106" s="200"/>
      <c r="X106" s="200"/>
      <c r="Y106" s="200"/>
      <c r="Z106" s="200"/>
      <c r="AA106" s="200"/>
      <c r="AB106" s="200"/>
      <c r="AC106" s="200"/>
      <c r="AD106" s="200"/>
      <c r="AE106" s="200"/>
      <c r="AF106" s="15"/>
      <c r="AG106" s="66"/>
    </row>
    <row r="107" spans="2:33" ht="20.1" customHeight="1">
      <c r="B107" s="69"/>
      <c r="C107" s="127">
        <v>46</v>
      </c>
      <c r="D107" s="200"/>
      <c r="E107" s="200"/>
      <c r="F107" s="200"/>
      <c r="G107" s="200"/>
      <c r="H107" s="200"/>
      <c r="I107" s="200"/>
      <c r="J107" s="200"/>
      <c r="K107" s="200"/>
      <c r="L107" s="200"/>
      <c r="M107" s="207"/>
      <c r="N107" s="207"/>
      <c r="O107" s="207"/>
      <c r="P107" s="206">
        <f t="shared" si="1"/>
        <v>0</v>
      </c>
      <c r="Q107" s="206"/>
      <c r="R107" s="206"/>
      <c r="S107" s="200"/>
      <c r="T107" s="200"/>
      <c r="U107" s="200"/>
      <c r="V107" s="200"/>
      <c r="W107" s="200"/>
      <c r="X107" s="200"/>
      <c r="Y107" s="200"/>
      <c r="Z107" s="200"/>
      <c r="AA107" s="200"/>
      <c r="AB107" s="200"/>
      <c r="AC107" s="200"/>
      <c r="AD107" s="200"/>
      <c r="AE107" s="200"/>
      <c r="AF107" s="15"/>
      <c r="AG107" s="66"/>
    </row>
    <row r="108" spans="2:33" ht="20.1" customHeight="1">
      <c r="B108" s="69"/>
      <c r="C108" s="127">
        <v>47</v>
      </c>
      <c r="D108" s="200"/>
      <c r="E108" s="200"/>
      <c r="F108" s="200"/>
      <c r="G108" s="200"/>
      <c r="H108" s="200"/>
      <c r="I108" s="200"/>
      <c r="J108" s="200"/>
      <c r="K108" s="200"/>
      <c r="L108" s="200"/>
      <c r="M108" s="207"/>
      <c r="N108" s="207"/>
      <c r="O108" s="207"/>
      <c r="P108" s="206">
        <f t="shared" si="1"/>
        <v>0</v>
      </c>
      <c r="Q108" s="206"/>
      <c r="R108" s="206"/>
      <c r="S108" s="200"/>
      <c r="T108" s="200"/>
      <c r="U108" s="200"/>
      <c r="V108" s="200"/>
      <c r="W108" s="200"/>
      <c r="X108" s="200"/>
      <c r="Y108" s="200"/>
      <c r="Z108" s="200"/>
      <c r="AA108" s="200"/>
      <c r="AB108" s="200"/>
      <c r="AC108" s="200"/>
      <c r="AD108" s="200"/>
      <c r="AE108" s="200"/>
      <c r="AF108" s="15"/>
      <c r="AG108" s="66"/>
    </row>
    <row r="109" spans="2:33" ht="20.1" customHeight="1">
      <c r="B109" s="69"/>
      <c r="C109" s="127">
        <v>48</v>
      </c>
      <c r="D109" s="200"/>
      <c r="E109" s="200"/>
      <c r="F109" s="200"/>
      <c r="G109" s="200"/>
      <c r="H109" s="200"/>
      <c r="I109" s="200"/>
      <c r="J109" s="200"/>
      <c r="K109" s="200"/>
      <c r="L109" s="200"/>
      <c r="M109" s="207"/>
      <c r="N109" s="207"/>
      <c r="O109" s="207"/>
      <c r="P109" s="206">
        <f t="shared" si="1"/>
        <v>0</v>
      </c>
      <c r="Q109" s="206"/>
      <c r="R109" s="206"/>
      <c r="S109" s="200"/>
      <c r="T109" s="200"/>
      <c r="U109" s="200"/>
      <c r="V109" s="200"/>
      <c r="W109" s="200"/>
      <c r="X109" s="200"/>
      <c r="Y109" s="200"/>
      <c r="Z109" s="200"/>
      <c r="AA109" s="200"/>
      <c r="AB109" s="200"/>
      <c r="AC109" s="200"/>
      <c r="AD109" s="200"/>
      <c r="AE109" s="200"/>
      <c r="AF109" s="15"/>
      <c r="AG109" s="66"/>
    </row>
    <row r="110" spans="2:33" ht="20.1" customHeight="1">
      <c r="B110" s="69"/>
      <c r="C110" s="127">
        <v>49</v>
      </c>
      <c r="D110" s="200"/>
      <c r="E110" s="200"/>
      <c r="F110" s="200"/>
      <c r="G110" s="200"/>
      <c r="H110" s="200"/>
      <c r="I110" s="200"/>
      <c r="J110" s="200"/>
      <c r="K110" s="200"/>
      <c r="L110" s="200"/>
      <c r="M110" s="207"/>
      <c r="N110" s="207"/>
      <c r="O110" s="207"/>
      <c r="P110" s="206">
        <f t="shared" si="1"/>
        <v>0</v>
      </c>
      <c r="Q110" s="206"/>
      <c r="R110" s="206"/>
      <c r="S110" s="200"/>
      <c r="T110" s="200"/>
      <c r="U110" s="200"/>
      <c r="V110" s="200"/>
      <c r="W110" s="200"/>
      <c r="X110" s="200"/>
      <c r="Y110" s="200"/>
      <c r="Z110" s="200"/>
      <c r="AA110" s="200"/>
      <c r="AB110" s="200"/>
      <c r="AC110" s="200"/>
      <c r="AD110" s="200"/>
      <c r="AE110" s="200"/>
      <c r="AF110" s="15"/>
      <c r="AG110" s="66"/>
    </row>
    <row r="111" spans="2:33" ht="20.1" customHeight="1">
      <c r="B111" s="69"/>
      <c r="C111" s="127">
        <v>50</v>
      </c>
      <c r="D111" s="200"/>
      <c r="E111" s="200"/>
      <c r="F111" s="200"/>
      <c r="G111" s="200"/>
      <c r="H111" s="200"/>
      <c r="I111" s="200"/>
      <c r="J111" s="200"/>
      <c r="K111" s="200"/>
      <c r="L111" s="200"/>
      <c r="M111" s="207"/>
      <c r="N111" s="207"/>
      <c r="O111" s="207"/>
      <c r="P111" s="206">
        <f t="shared" si="1"/>
        <v>0</v>
      </c>
      <c r="Q111" s="206"/>
      <c r="R111" s="206"/>
      <c r="S111" s="200"/>
      <c r="T111" s="200"/>
      <c r="U111" s="200"/>
      <c r="V111" s="200"/>
      <c r="W111" s="200"/>
      <c r="X111" s="200"/>
      <c r="Y111" s="200"/>
      <c r="Z111" s="200"/>
      <c r="AA111" s="200"/>
      <c r="AB111" s="200"/>
      <c r="AC111" s="200"/>
      <c r="AD111" s="200"/>
      <c r="AE111" s="200"/>
      <c r="AF111" s="15"/>
      <c r="AG111" s="66"/>
    </row>
    <row r="112" spans="2:33" ht="20.1" customHeight="1">
      <c r="B112" s="69"/>
      <c r="C112" s="130" t="s">
        <v>139</v>
      </c>
      <c r="D112" s="203"/>
      <c r="E112" s="204"/>
      <c r="F112" s="204"/>
      <c r="G112" s="204"/>
      <c r="H112" s="204"/>
      <c r="I112" s="204"/>
      <c r="J112" s="204"/>
      <c r="K112" s="204"/>
      <c r="L112" s="204"/>
      <c r="M112" s="204"/>
      <c r="N112" s="204"/>
      <c r="O112" s="205"/>
      <c r="P112" s="201">
        <f>SUM(P62:R111)</f>
        <v>0</v>
      </c>
      <c r="Q112" s="202"/>
      <c r="R112" s="202"/>
      <c r="S112" s="267"/>
      <c r="T112" s="267"/>
      <c r="U112" s="267"/>
      <c r="V112" s="267"/>
      <c r="W112" s="267"/>
      <c r="X112" s="267"/>
      <c r="Y112" s="267"/>
      <c r="Z112" s="267"/>
      <c r="AA112" s="267"/>
      <c r="AB112" s="267"/>
      <c r="AC112" s="267"/>
      <c r="AD112" s="267"/>
      <c r="AE112" s="267"/>
      <c r="AF112" s="15"/>
      <c r="AG112" s="66"/>
    </row>
    <row r="113" spans="2:33" ht="9.95" customHeight="1">
      <c r="B113" s="69"/>
      <c r="C113" s="261" t="s">
        <v>104</v>
      </c>
      <c r="D113" s="261"/>
      <c r="E113" s="261"/>
      <c r="F113" s="261"/>
      <c r="G113" s="261"/>
      <c r="H113" s="261"/>
      <c r="I113" s="261"/>
      <c r="J113" s="261"/>
      <c r="K113" s="261"/>
      <c r="L113" s="261"/>
      <c r="M113" s="261"/>
      <c r="N113" s="261"/>
      <c r="O113" s="261"/>
      <c r="P113" s="261"/>
      <c r="Q113" s="261"/>
      <c r="R113" s="261"/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61"/>
      <c r="AE113" s="261"/>
      <c r="AF113" s="15"/>
      <c r="AG113" s="66"/>
    </row>
    <row r="114" spans="2:33" ht="9.95" customHeight="1">
      <c r="B114" s="69"/>
      <c r="C114" s="262"/>
      <c r="D114" s="262"/>
      <c r="E114" s="262"/>
      <c r="F114" s="262"/>
      <c r="G114" s="262"/>
      <c r="H114" s="262"/>
      <c r="I114" s="262"/>
      <c r="J114" s="262"/>
      <c r="K114" s="262"/>
      <c r="L114" s="262"/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262"/>
      <c r="X114" s="262"/>
      <c r="Y114" s="262"/>
      <c r="Z114" s="262"/>
      <c r="AA114" s="262"/>
      <c r="AB114" s="262"/>
      <c r="AC114" s="262"/>
      <c r="AD114" s="262"/>
      <c r="AE114" s="262"/>
      <c r="AF114" s="15"/>
      <c r="AG114" s="66"/>
    </row>
    <row r="115" spans="2:33" ht="20.1" customHeight="1">
      <c r="B115" s="69"/>
      <c r="C115" s="226" t="s">
        <v>6</v>
      </c>
      <c r="D115" s="226"/>
      <c r="E115" s="226"/>
      <c r="F115" s="226"/>
      <c r="G115" s="226"/>
      <c r="H115" s="226"/>
      <c r="I115" s="226"/>
      <c r="J115" s="226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  <c r="AA115" s="226"/>
      <c r="AB115" s="226"/>
      <c r="AC115" s="226"/>
      <c r="AD115" s="226"/>
      <c r="AE115" s="226"/>
      <c r="AF115" s="15"/>
      <c r="AG115" s="66"/>
    </row>
    <row r="116" spans="2:33" ht="39.95" customHeight="1">
      <c r="B116" s="69"/>
      <c r="C116" s="263" t="s">
        <v>203</v>
      </c>
      <c r="D116" s="249" t="s">
        <v>112</v>
      </c>
      <c r="E116" s="250"/>
      <c r="F116" s="253" t="s">
        <v>108</v>
      </c>
      <c r="G116" s="253"/>
      <c r="H116" s="253" t="s">
        <v>109</v>
      </c>
      <c r="I116" s="253"/>
      <c r="J116" s="253" t="s">
        <v>34</v>
      </c>
      <c r="K116" s="253"/>
      <c r="L116" s="253" t="s">
        <v>35</v>
      </c>
      <c r="M116" s="253"/>
      <c r="N116" s="254" t="s">
        <v>36</v>
      </c>
      <c r="O116" s="255"/>
      <c r="P116" s="258" t="s">
        <v>37</v>
      </c>
      <c r="Q116" s="259"/>
      <c r="R116" s="259"/>
      <c r="S116" s="259"/>
      <c r="T116" s="259"/>
      <c r="U116" s="260"/>
      <c r="V116" s="258" t="s">
        <v>38</v>
      </c>
      <c r="W116" s="259"/>
      <c r="X116" s="259"/>
      <c r="Y116" s="259"/>
      <c r="Z116" s="259"/>
      <c r="AA116" s="260"/>
      <c r="AB116" s="254" t="s">
        <v>39</v>
      </c>
      <c r="AC116" s="255"/>
      <c r="AD116" s="254" t="s">
        <v>40</v>
      </c>
      <c r="AE116" s="255"/>
      <c r="AF116" s="15"/>
      <c r="AG116" s="66"/>
    </row>
    <row r="117" spans="2:33" ht="39.95" customHeight="1">
      <c r="B117" s="69"/>
      <c r="C117" s="264"/>
      <c r="D117" s="265"/>
      <c r="E117" s="266"/>
      <c r="F117" s="253"/>
      <c r="G117" s="253"/>
      <c r="H117" s="253"/>
      <c r="I117" s="253"/>
      <c r="J117" s="253"/>
      <c r="K117" s="253"/>
      <c r="L117" s="253"/>
      <c r="M117" s="253"/>
      <c r="N117" s="256"/>
      <c r="O117" s="257"/>
      <c r="P117" s="258" t="s">
        <v>54</v>
      </c>
      <c r="Q117" s="259"/>
      <c r="R117" s="260"/>
      <c r="S117" s="258" t="s">
        <v>41</v>
      </c>
      <c r="T117" s="259"/>
      <c r="U117" s="260"/>
      <c r="V117" s="258" t="s">
        <v>53</v>
      </c>
      <c r="W117" s="259"/>
      <c r="X117" s="260"/>
      <c r="Y117" s="258" t="s">
        <v>42</v>
      </c>
      <c r="Z117" s="259"/>
      <c r="AA117" s="260"/>
      <c r="AB117" s="256"/>
      <c r="AC117" s="257"/>
      <c r="AD117" s="256"/>
      <c r="AE117" s="257"/>
      <c r="AF117" s="15"/>
      <c r="AG117" s="66"/>
    </row>
    <row r="118" spans="2:33" ht="20.1" customHeight="1">
      <c r="B118" s="69"/>
      <c r="C118" s="104">
        <v>1</v>
      </c>
      <c r="D118" s="219"/>
      <c r="E118" s="221"/>
      <c r="F118" s="200"/>
      <c r="G118" s="200"/>
      <c r="H118" s="200"/>
      <c r="I118" s="200"/>
      <c r="J118" s="200"/>
      <c r="K118" s="200"/>
      <c r="L118" s="200"/>
      <c r="M118" s="200"/>
      <c r="N118" s="219"/>
      <c r="O118" s="221"/>
      <c r="P118" s="219"/>
      <c r="Q118" s="220"/>
      <c r="R118" s="221"/>
      <c r="S118" s="219"/>
      <c r="T118" s="220"/>
      <c r="U118" s="221"/>
      <c r="V118" s="219"/>
      <c r="W118" s="220"/>
      <c r="X118" s="221"/>
      <c r="Y118" s="219"/>
      <c r="Z118" s="220"/>
      <c r="AA118" s="221"/>
      <c r="AB118" s="252"/>
      <c r="AC118" s="252"/>
      <c r="AD118" s="252"/>
      <c r="AE118" s="252"/>
      <c r="AF118" s="15"/>
      <c r="AG118" s="66"/>
    </row>
    <row r="119" spans="2:33" ht="20.1" customHeight="1">
      <c r="B119" s="69"/>
      <c r="C119" s="104">
        <v>2</v>
      </c>
      <c r="D119" s="219"/>
      <c r="E119" s="221"/>
      <c r="F119" s="200"/>
      <c r="G119" s="200"/>
      <c r="H119" s="200"/>
      <c r="I119" s="200"/>
      <c r="J119" s="200"/>
      <c r="K119" s="200"/>
      <c r="L119" s="200"/>
      <c r="M119" s="200"/>
      <c r="N119" s="219"/>
      <c r="O119" s="221"/>
      <c r="P119" s="219"/>
      <c r="Q119" s="220"/>
      <c r="R119" s="221"/>
      <c r="S119" s="219"/>
      <c r="T119" s="220"/>
      <c r="U119" s="221"/>
      <c r="V119" s="219"/>
      <c r="W119" s="220"/>
      <c r="X119" s="221"/>
      <c r="Y119" s="219"/>
      <c r="Z119" s="220"/>
      <c r="AA119" s="221"/>
      <c r="AB119" s="252"/>
      <c r="AC119" s="252"/>
      <c r="AD119" s="252"/>
      <c r="AE119" s="252"/>
      <c r="AF119" s="15"/>
      <c r="AG119" s="66"/>
    </row>
    <row r="120" spans="2:33" ht="20.1" customHeight="1">
      <c r="B120" s="69"/>
      <c r="C120" s="104">
        <v>3</v>
      </c>
      <c r="D120" s="219"/>
      <c r="E120" s="221"/>
      <c r="F120" s="200"/>
      <c r="G120" s="200"/>
      <c r="H120" s="200"/>
      <c r="I120" s="200"/>
      <c r="J120" s="200"/>
      <c r="K120" s="200"/>
      <c r="L120" s="200"/>
      <c r="M120" s="200"/>
      <c r="N120" s="219"/>
      <c r="O120" s="221"/>
      <c r="P120" s="219"/>
      <c r="Q120" s="220"/>
      <c r="R120" s="221"/>
      <c r="S120" s="219"/>
      <c r="T120" s="220"/>
      <c r="U120" s="221"/>
      <c r="V120" s="219"/>
      <c r="W120" s="220"/>
      <c r="X120" s="221"/>
      <c r="Y120" s="219"/>
      <c r="Z120" s="220"/>
      <c r="AA120" s="221"/>
      <c r="AB120" s="252"/>
      <c r="AC120" s="252"/>
      <c r="AD120" s="252"/>
      <c r="AE120" s="252"/>
      <c r="AF120" s="15"/>
      <c r="AG120" s="66"/>
    </row>
    <row r="121" spans="2:33" ht="20.1" customHeight="1">
      <c r="B121" s="69"/>
      <c r="C121" s="104">
        <v>4</v>
      </c>
      <c r="D121" s="128"/>
      <c r="E121" s="129"/>
      <c r="F121" s="200"/>
      <c r="G121" s="200"/>
      <c r="H121" s="200"/>
      <c r="I121" s="200"/>
      <c r="J121" s="200"/>
      <c r="K121" s="200"/>
      <c r="L121" s="200"/>
      <c r="M121" s="200"/>
      <c r="N121" s="219"/>
      <c r="O121" s="221"/>
      <c r="P121" s="219"/>
      <c r="Q121" s="220"/>
      <c r="R121" s="221"/>
      <c r="S121" s="219"/>
      <c r="T121" s="220"/>
      <c r="U121" s="221"/>
      <c r="V121" s="219"/>
      <c r="W121" s="220"/>
      <c r="X121" s="221"/>
      <c r="Y121" s="219"/>
      <c r="Z121" s="220"/>
      <c r="AA121" s="221"/>
      <c r="AB121" s="252"/>
      <c r="AC121" s="252"/>
      <c r="AD121" s="252"/>
      <c r="AE121" s="252"/>
      <c r="AF121" s="15"/>
      <c r="AG121" s="66"/>
    </row>
    <row r="122" spans="2:33" ht="20.1" customHeight="1">
      <c r="B122" s="69"/>
      <c r="C122" s="104">
        <v>5</v>
      </c>
      <c r="D122" s="128"/>
      <c r="E122" s="129"/>
      <c r="F122" s="200"/>
      <c r="G122" s="200"/>
      <c r="H122" s="200"/>
      <c r="I122" s="200"/>
      <c r="J122" s="200"/>
      <c r="K122" s="200"/>
      <c r="L122" s="200"/>
      <c r="M122" s="200"/>
      <c r="N122" s="219"/>
      <c r="O122" s="221"/>
      <c r="P122" s="219"/>
      <c r="Q122" s="220"/>
      <c r="R122" s="221"/>
      <c r="S122" s="219"/>
      <c r="T122" s="220"/>
      <c r="U122" s="221"/>
      <c r="V122" s="219"/>
      <c r="W122" s="220"/>
      <c r="X122" s="221"/>
      <c r="Y122" s="219"/>
      <c r="Z122" s="220"/>
      <c r="AA122" s="221"/>
      <c r="AB122" s="252"/>
      <c r="AC122" s="252"/>
      <c r="AD122" s="252"/>
      <c r="AE122" s="252"/>
      <c r="AF122" s="15"/>
      <c r="AG122" s="66"/>
    </row>
    <row r="123" spans="2:33" ht="20.1" customHeight="1">
      <c r="B123" s="69"/>
      <c r="C123" s="104">
        <v>6</v>
      </c>
      <c r="D123" s="128"/>
      <c r="E123" s="129"/>
      <c r="F123" s="200"/>
      <c r="G123" s="200"/>
      <c r="H123" s="200"/>
      <c r="I123" s="200"/>
      <c r="J123" s="200"/>
      <c r="K123" s="200"/>
      <c r="L123" s="200"/>
      <c r="M123" s="200"/>
      <c r="N123" s="219"/>
      <c r="O123" s="221"/>
      <c r="P123" s="219"/>
      <c r="Q123" s="220"/>
      <c r="R123" s="221"/>
      <c r="S123" s="219"/>
      <c r="T123" s="220"/>
      <c r="U123" s="221"/>
      <c r="V123" s="219"/>
      <c r="W123" s="220"/>
      <c r="X123" s="221"/>
      <c r="Y123" s="219"/>
      <c r="Z123" s="220"/>
      <c r="AA123" s="221"/>
      <c r="AB123" s="252"/>
      <c r="AC123" s="252"/>
      <c r="AD123" s="252"/>
      <c r="AE123" s="252"/>
      <c r="AF123" s="15"/>
      <c r="AG123" s="66"/>
    </row>
    <row r="124" spans="2:33" ht="20.1" customHeight="1">
      <c r="B124" s="69"/>
      <c r="C124" s="104">
        <v>7</v>
      </c>
      <c r="D124" s="128"/>
      <c r="E124" s="129"/>
      <c r="F124" s="200"/>
      <c r="G124" s="200"/>
      <c r="H124" s="200"/>
      <c r="I124" s="200"/>
      <c r="J124" s="200"/>
      <c r="K124" s="200"/>
      <c r="L124" s="200"/>
      <c r="M124" s="200"/>
      <c r="N124" s="219"/>
      <c r="O124" s="221"/>
      <c r="P124" s="219"/>
      <c r="Q124" s="220"/>
      <c r="R124" s="221"/>
      <c r="S124" s="219"/>
      <c r="T124" s="220"/>
      <c r="U124" s="221"/>
      <c r="V124" s="219"/>
      <c r="W124" s="220"/>
      <c r="X124" s="221"/>
      <c r="Y124" s="219"/>
      <c r="Z124" s="220"/>
      <c r="AA124" s="221"/>
      <c r="AB124" s="252"/>
      <c r="AC124" s="252"/>
      <c r="AD124" s="252"/>
      <c r="AE124" s="252"/>
      <c r="AF124" s="15"/>
      <c r="AG124" s="66"/>
    </row>
    <row r="125" spans="2:33" ht="20.1" customHeight="1">
      <c r="B125" s="69"/>
      <c r="C125" s="104">
        <v>8</v>
      </c>
      <c r="D125" s="128"/>
      <c r="E125" s="129"/>
      <c r="F125" s="200"/>
      <c r="G125" s="200"/>
      <c r="H125" s="200"/>
      <c r="I125" s="200"/>
      <c r="J125" s="200"/>
      <c r="K125" s="200"/>
      <c r="L125" s="200"/>
      <c r="M125" s="200"/>
      <c r="N125" s="219"/>
      <c r="O125" s="221"/>
      <c r="P125" s="219"/>
      <c r="Q125" s="220"/>
      <c r="R125" s="221"/>
      <c r="S125" s="219"/>
      <c r="T125" s="220"/>
      <c r="U125" s="221"/>
      <c r="V125" s="219"/>
      <c r="W125" s="220"/>
      <c r="X125" s="221"/>
      <c r="Y125" s="219"/>
      <c r="Z125" s="220"/>
      <c r="AA125" s="221"/>
      <c r="AB125" s="252"/>
      <c r="AC125" s="252"/>
      <c r="AD125" s="252"/>
      <c r="AE125" s="252"/>
      <c r="AF125" s="15"/>
      <c r="AG125" s="66"/>
    </row>
    <row r="126" spans="2:33" ht="20.1" customHeight="1">
      <c r="B126" s="69"/>
      <c r="C126" s="104">
        <v>9</v>
      </c>
      <c r="D126" s="128"/>
      <c r="E126" s="129"/>
      <c r="F126" s="200"/>
      <c r="G126" s="200"/>
      <c r="H126" s="200"/>
      <c r="I126" s="200"/>
      <c r="J126" s="200"/>
      <c r="K126" s="200"/>
      <c r="L126" s="200"/>
      <c r="M126" s="200"/>
      <c r="N126" s="219"/>
      <c r="O126" s="221"/>
      <c r="P126" s="219"/>
      <c r="Q126" s="220"/>
      <c r="R126" s="221"/>
      <c r="S126" s="219"/>
      <c r="T126" s="220"/>
      <c r="U126" s="221"/>
      <c r="V126" s="219"/>
      <c r="W126" s="220"/>
      <c r="X126" s="221"/>
      <c r="Y126" s="219"/>
      <c r="Z126" s="220"/>
      <c r="AA126" s="221"/>
      <c r="AB126" s="252"/>
      <c r="AC126" s="252"/>
      <c r="AD126" s="252"/>
      <c r="AE126" s="252"/>
      <c r="AF126" s="15"/>
      <c r="AG126" s="66"/>
    </row>
    <row r="127" spans="2:33" ht="20.1" customHeight="1">
      <c r="B127" s="69"/>
      <c r="C127" s="104">
        <v>10</v>
      </c>
      <c r="D127" s="128"/>
      <c r="E127" s="129"/>
      <c r="F127" s="200"/>
      <c r="G127" s="200"/>
      <c r="H127" s="200"/>
      <c r="I127" s="200"/>
      <c r="J127" s="200"/>
      <c r="K127" s="200"/>
      <c r="L127" s="200"/>
      <c r="M127" s="200"/>
      <c r="N127" s="219"/>
      <c r="O127" s="221"/>
      <c r="P127" s="219"/>
      <c r="Q127" s="220"/>
      <c r="R127" s="221"/>
      <c r="S127" s="219"/>
      <c r="T127" s="220"/>
      <c r="U127" s="221"/>
      <c r="V127" s="219"/>
      <c r="W127" s="220"/>
      <c r="X127" s="221"/>
      <c r="Y127" s="219"/>
      <c r="Z127" s="220"/>
      <c r="AA127" s="221"/>
      <c r="AB127" s="252"/>
      <c r="AC127" s="252"/>
      <c r="AD127" s="252"/>
      <c r="AE127" s="252"/>
      <c r="AF127" s="15"/>
      <c r="AG127" s="66"/>
    </row>
    <row r="128" spans="2:33" ht="20.1" customHeight="1">
      <c r="B128" s="69"/>
      <c r="C128" s="104">
        <v>11</v>
      </c>
      <c r="D128" s="128"/>
      <c r="E128" s="129"/>
      <c r="F128" s="200"/>
      <c r="G128" s="200"/>
      <c r="H128" s="200"/>
      <c r="I128" s="200"/>
      <c r="J128" s="200"/>
      <c r="K128" s="200"/>
      <c r="L128" s="200"/>
      <c r="M128" s="200"/>
      <c r="N128" s="219"/>
      <c r="O128" s="221"/>
      <c r="P128" s="219"/>
      <c r="Q128" s="220"/>
      <c r="R128" s="221"/>
      <c r="S128" s="219"/>
      <c r="T128" s="220"/>
      <c r="U128" s="221"/>
      <c r="V128" s="219"/>
      <c r="W128" s="220"/>
      <c r="X128" s="221"/>
      <c r="Y128" s="219"/>
      <c r="Z128" s="220"/>
      <c r="AA128" s="221"/>
      <c r="AB128" s="252"/>
      <c r="AC128" s="252"/>
      <c r="AD128" s="252"/>
      <c r="AE128" s="252"/>
      <c r="AF128" s="15"/>
      <c r="AG128" s="66"/>
    </row>
    <row r="129" spans="2:33" ht="20.1" customHeight="1">
      <c r="B129" s="69"/>
      <c r="C129" s="104">
        <v>12</v>
      </c>
      <c r="D129" s="219"/>
      <c r="E129" s="221"/>
      <c r="F129" s="200"/>
      <c r="G129" s="200"/>
      <c r="H129" s="200"/>
      <c r="I129" s="200"/>
      <c r="J129" s="200"/>
      <c r="K129" s="200"/>
      <c r="L129" s="200"/>
      <c r="M129" s="200"/>
      <c r="N129" s="219"/>
      <c r="O129" s="221"/>
      <c r="P129" s="219"/>
      <c r="Q129" s="220"/>
      <c r="R129" s="221"/>
      <c r="S129" s="219"/>
      <c r="T129" s="220"/>
      <c r="U129" s="221"/>
      <c r="V129" s="219"/>
      <c r="W129" s="220"/>
      <c r="X129" s="221"/>
      <c r="Y129" s="219"/>
      <c r="Z129" s="220"/>
      <c r="AA129" s="221"/>
      <c r="AB129" s="252"/>
      <c r="AC129" s="252"/>
      <c r="AD129" s="252"/>
      <c r="AE129" s="252"/>
      <c r="AF129" s="15"/>
      <c r="AG129" s="66"/>
    </row>
    <row r="130" spans="2:33" ht="20.1" customHeight="1">
      <c r="B130" s="69"/>
      <c r="C130" s="104">
        <v>13</v>
      </c>
      <c r="D130" s="219"/>
      <c r="E130" s="221"/>
      <c r="F130" s="200"/>
      <c r="G130" s="200"/>
      <c r="H130" s="200"/>
      <c r="I130" s="200"/>
      <c r="J130" s="200"/>
      <c r="K130" s="200"/>
      <c r="L130" s="200"/>
      <c r="M130" s="200"/>
      <c r="N130" s="219"/>
      <c r="O130" s="221"/>
      <c r="P130" s="219"/>
      <c r="Q130" s="220"/>
      <c r="R130" s="221"/>
      <c r="S130" s="219"/>
      <c r="T130" s="220"/>
      <c r="U130" s="221"/>
      <c r="V130" s="219"/>
      <c r="W130" s="220"/>
      <c r="X130" s="221"/>
      <c r="Y130" s="219"/>
      <c r="Z130" s="220"/>
      <c r="AA130" s="221"/>
      <c r="AB130" s="252"/>
      <c r="AC130" s="252"/>
      <c r="AD130" s="252"/>
      <c r="AE130" s="252"/>
      <c r="AF130" s="15"/>
      <c r="AG130" s="66"/>
    </row>
    <row r="131" spans="2:33" ht="20.1" customHeight="1">
      <c r="B131" s="69"/>
      <c r="C131" s="104">
        <v>14</v>
      </c>
      <c r="D131" s="219"/>
      <c r="E131" s="221"/>
      <c r="F131" s="200"/>
      <c r="G131" s="200"/>
      <c r="H131" s="200"/>
      <c r="I131" s="200"/>
      <c r="J131" s="200"/>
      <c r="K131" s="200"/>
      <c r="L131" s="200"/>
      <c r="M131" s="200"/>
      <c r="N131" s="219"/>
      <c r="O131" s="221"/>
      <c r="P131" s="219"/>
      <c r="Q131" s="220"/>
      <c r="R131" s="221"/>
      <c r="S131" s="219"/>
      <c r="T131" s="220"/>
      <c r="U131" s="221"/>
      <c r="V131" s="219"/>
      <c r="W131" s="220"/>
      <c r="X131" s="221"/>
      <c r="Y131" s="219"/>
      <c r="Z131" s="220"/>
      <c r="AA131" s="221"/>
      <c r="AB131" s="252"/>
      <c r="AC131" s="252"/>
      <c r="AD131" s="252"/>
      <c r="AE131" s="252"/>
      <c r="AF131" s="15"/>
      <c r="AG131" s="66"/>
    </row>
    <row r="132" spans="2:33" ht="20.1" customHeight="1">
      <c r="B132" s="69"/>
      <c r="C132" s="104">
        <v>15</v>
      </c>
      <c r="D132" s="219"/>
      <c r="E132" s="221"/>
      <c r="F132" s="200"/>
      <c r="G132" s="200"/>
      <c r="H132" s="200"/>
      <c r="I132" s="200"/>
      <c r="J132" s="200"/>
      <c r="K132" s="200"/>
      <c r="L132" s="200"/>
      <c r="M132" s="200"/>
      <c r="N132" s="219"/>
      <c r="O132" s="221"/>
      <c r="P132" s="219"/>
      <c r="Q132" s="220"/>
      <c r="R132" s="221"/>
      <c r="S132" s="219"/>
      <c r="T132" s="220"/>
      <c r="U132" s="221"/>
      <c r="V132" s="219"/>
      <c r="W132" s="220"/>
      <c r="X132" s="221"/>
      <c r="Y132" s="219"/>
      <c r="Z132" s="220"/>
      <c r="AA132" s="221"/>
      <c r="AB132" s="252"/>
      <c r="AC132" s="252"/>
      <c r="AD132" s="252"/>
      <c r="AE132" s="252"/>
      <c r="AF132" s="15"/>
      <c r="AG132" s="66"/>
    </row>
    <row r="133" spans="2:33" ht="20.1" customHeight="1">
      <c r="B133" s="69"/>
      <c r="C133" s="104">
        <v>16</v>
      </c>
      <c r="D133" s="219"/>
      <c r="E133" s="221"/>
      <c r="F133" s="200"/>
      <c r="G133" s="200"/>
      <c r="H133" s="200"/>
      <c r="I133" s="200"/>
      <c r="J133" s="200"/>
      <c r="K133" s="200"/>
      <c r="L133" s="200"/>
      <c r="M133" s="200"/>
      <c r="N133" s="219"/>
      <c r="O133" s="221"/>
      <c r="P133" s="219"/>
      <c r="Q133" s="220"/>
      <c r="R133" s="221"/>
      <c r="S133" s="219"/>
      <c r="T133" s="220"/>
      <c r="U133" s="221"/>
      <c r="V133" s="219"/>
      <c r="W133" s="220"/>
      <c r="X133" s="221"/>
      <c r="Y133" s="219"/>
      <c r="Z133" s="220"/>
      <c r="AA133" s="221"/>
      <c r="AB133" s="252"/>
      <c r="AC133" s="252"/>
      <c r="AD133" s="252"/>
      <c r="AE133" s="252"/>
      <c r="AF133" s="15"/>
      <c r="AG133" s="66"/>
    </row>
    <row r="134" spans="2:33" ht="20.1" customHeight="1">
      <c r="B134" s="69"/>
      <c r="C134" s="104">
        <v>17</v>
      </c>
      <c r="D134" s="219"/>
      <c r="E134" s="221"/>
      <c r="F134" s="200"/>
      <c r="G134" s="200"/>
      <c r="H134" s="200"/>
      <c r="I134" s="200"/>
      <c r="J134" s="200"/>
      <c r="K134" s="200"/>
      <c r="L134" s="200"/>
      <c r="M134" s="200"/>
      <c r="N134" s="219"/>
      <c r="O134" s="221"/>
      <c r="P134" s="219"/>
      <c r="Q134" s="220"/>
      <c r="R134" s="221"/>
      <c r="S134" s="219"/>
      <c r="T134" s="220"/>
      <c r="U134" s="221"/>
      <c r="V134" s="219"/>
      <c r="W134" s="220"/>
      <c r="X134" s="221"/>
      <c r="Y134" s="219"/>
      <c r="Z134" s="220"/>
      <c r="AA134" s="221"/>
      <c r="AB134" s="252"/>
      <c r="AC134" s="252"/>
      <c r="AD134" s="252"/>
      <c r="AE134" s="252"/>
      <c r="AF134" s="15"/>
      <c r="AG134" s="66"/>
    </row>
    <row r="135" spans="2:33" ht="20.1" customHeight="1">
      <c r="B135" s="69"/>
      <c r="C135" s="104">
        <v>18</v>
      </c>
      <c r="D135" s="219"/>
      <c r="E135" s="221"/>
      <c r="F135" s="200"/>
      <c r="G135" s="200"/>
      <c r="H135" s="200"/>
      <c r="I135" s="200"/>
      <c r="J135" s="200"/>
      <c r="K135" s="200"/>
      <c r="L135" s="200"/>
      <c r="M135" s="200"/>
      <c r="N135" s="219"/>
      <c r="O135" s="221"/>
      <c r="P135" s="219"/>
      <c r="Q135" s="220"/>
      <c r="R135" s="221"/>
      <c r="S135" s="219"/>
      <c r="T135" s="220"/>
      <c r="U135" s="221"/>
      <c r="V135" s="219"/>
      <c r="W135" s="220"/>
      <c r="X135" s="221"/>
      <c r="Y135" s="219"/>
      <c r="Z135" s="220"/>
      <c r="AA135" s="221"/>
      <c r="AB135" s="252"/>
      <c r="AC135" s="252"/>
      <c r="AD135" s="252"/>
      <c r="AE135" s="252"/>
      <c r="AF135" s="15"/>
      <c r="AG135" s="66"/>
    </row>
    <row r="136" spans="2:33" ht="20.1" customHeight="1">
      <c r="B136" s="69"/>
      <c r="C136" s="104">
        <v>19</v>
      </c>
      <c r="D136" s="219"/>
      <c r="E136" s="221"/>
      <c r="F136" s="200"/>
      <c r="G136" s="200"/>
      <c r="H136" s="200"/>
      <c r="I136" s="200"/>
      <c r="J136" s="200"/>
      <c r="K136" s="200"/>
      <c r="L136" s="200"/>
      <c r="M136" s="200"/>
      <c r="N136" s="219"/>
      <c r="O136" s="221"/>
      <c r="P136" s="219"/>
      <c r="Q136" s="220"/>
      <c r="R136" s="221"/>
      <c r="S136" s="219"/>
      <c r="T136" s="220"/>
      <c r="U136" s="221"/>
      <c r="V136" s="219"/>
      <c r="W136" s="220"/>
      <c r="X136" s="221"/>
      <c r="Y136" s="219"/>
      <c r="Z136" s="220"/>
      <c r="AA136" s="221"/>
      <c r="AB136" s="252"/>
      <c r="AC136" s="252"/>
      <c r="AD136" s="252"/>
      <c r="AE136" s="252"/>
      <c r="AF136" s="15"/>
      <c r="AG136" s="66"/>
    </row>
    <row r="137" spans="2:33" ht="20.1" customHeight="1">
      <c r="B137" s="69"/>
      <c r="C137" s="104">
        <v>20</v>
      </c>
      <c r="D137" s="219"/>
      <c r="E137" s="221"/>
      <c r="F137" s="200"/>
      <c r="G137" s="200"/>
      <c r="H137" s="200"/>
      <c r="I137" s="200"/>
      <c r="J137" s="200"/>
      <c r="K137" s="200"/>
      <c r="L137" s="200"/>
      <c r="M137" s="200"/>
      <c r="N137" s="219"/>
      <c r="O137" s="221"/>
      <c r="P137" s="219"/>
      <c r="Q137" s="220"/>
      <c r="R137" s="221"/>
      <c r="S137" s="219"/>
      <c r="T137" s="220"/>
      <c r="U137" s="221"/>
      <c r="V137" s="219"/>
      <c r="W137" s="220"/>
      <c r="X137" s="221"/>
      <c r="Y137" s="219"/>
      <c r="Z137" s="220"/>
      <c r="AA137" s="221"/>
      <c r="AB137" s="252"/>
      <c r="AC137" s="252"/>
      <c r="AD137" s="252"/>
      <c r="AE137" s="252"/>
      <c r="AF137" s="15"/>
      <c r="AG137" s="66"/>
    </row>
    <row r="138" spans="2:33" ht="20.1" customHeight="1">
      <c r="B138" s="69"/>
      <c r="C138" s="96" t="s">
        <v>139</v>
      </c>
      <c r="D138" s="234"/>
      <c r="E138" s="235"/>
      <c r="F138" s="235"/>
      <c r="G138" s="235"/>
      <c r="H138" s="235"/>
      <c r="I138" s="235"/>
      <c r="J138" s="235"/>
      <c r="K138" s="235"/>
      <c r="L138" s="235"/>
      <c r="M138" s="235"/>
      <c r="N138" s="235"/>
      <c r="O138" s="235"/>
      <c r="P138" s="235"/>
      <c r="Q138" s="235"/>
      <c r="R138" s="235"/>
      <c r="S138" s="235"/>
      <c r="T138" s="235"/>
      <c r="U138" s="236"/>
      <c r="V138" s="239">
        <f>IFERROR(SUM(V118:X137),"")</f>
        <v>0</v>
      </c>
      <c r="W138" s="240"/>
      <c r="X138" s="245"/>
      <c r="Y138" s="239">
        <f>IFERROR(SUM(Y118:AA137),"")</f>
        <v>0</v>
      </c>
      <c r="Z138" s="240"/>
      <c r="AA138" s="245"/>
      <c r="AB138" s="246"/>
      <c r="AC138" s="247"/>
      <c r="AD138" s="247"/>
      <c r="AE138" s="248"/>
      <c r="AF138" s="15"/>
      <c r="AG138" s="66"/>
    </row>
    <row r="139" spans="2:33" ht="15" customHeight="1">
      <c r="B139" s="69"/>
      <c r="C139" s="77" t="s">
        <v>43</v>
      </c>
      <c r="D139" s="2"/>
      <c r="E139" s="18"/>
      <c r="F139" s="42"/>
      <c r="G139" s="2"/>
      <c r="H139" s="44"/>
      <c r="I139" s="2"/>
      <c r="J139" s="44"/>
      <c r="K139" s="2"/>
      <c r="L139" s="44"/>
      <c r="M139" s="2"/>
      <c r="N139" s="44"/>
      <c r="O139" s="2"/>
      <c r="P139" s="44"/>
      <c r="Q139" s="2"/>
      <c r="R139" s="44"/>
      <c r="S139" s="2"/>
      <c r="T139" s="44"/>
      <c r="U139" s="2"/>
      <c r="V139" s="44"/>
      <c r="W139" s="2"/>
      <c r="X139" s="44"/>
      <c r="Y139" s="2"/>
      <c r="Z139" s="44"/>
      <c r="AA139" s="2"/>
      <c r="AB139" s="44"/>
      <c r="AC139" s="2"/>
      <c r="AD139" s="44"/>
      <c r="AE139" s="2"/>
      <c r="AF139" s="15"/>
      <c r="AG139" s="66"/>
    </row>
    <row r="140" spans="2:33" ht="15" customHeight="1">
      <c r="B140" s="69"/>
      <c r="C140" s="53" t="s">
        <v>44</v>
      </c>
      <c r="D140" s="46"/>
      <c r="E140" s="18"/>
      <c r="F140" s="42"/>
      <c r="G140" s="2"/>
      <c r="H140" s="44"/>
      <c r="I140" s="2"/>
      <c r="J140" s="44"/>
      <c r="K140" s="2"/>
      <c r="L140" s="44"/>
      <c r="M140" s="2"/>
      <c r="N140" s="44"/>
      <c r="O140" s="2"/>
      <c r="P140" s="44"/>
      <c r="Q140" s="2"/>
      <c r="R140" s="44"/>
      <c r="S140" s="2"/>
      <c r="T140" s="44"/>
      <c r="U140" s="2"/>
      <c r="V140" s="44"/>
      <c r="W140" s="2"/>
      <c r="X140" s="44"/>
      <c r="Y140" s="2"/>
      <c r="Z140" s="44"/>
      <c r="AA140" s="2"/>
      <c r="AB140" s="44"/>
      <c r="AC140" s="2"/>
      <c r="AD140" s="44"/>
      <c r="AE140" s="2"/>
      <c r="AF140" s="15"/>
      <c r="AG140" s="66"/>
    </row>
    <row r="141" spans="2:33" ht="15" customHeight="1">
      <c r="B141" s="69"/>
      <c r="C141" s="53" t="s">
        <v>45</v>
      </c>
      <c r="D141" s="54"/>
      <c r="E141" s="54"/>
      <c r="F141" s="54"/>
      <c r="G141" s="54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44"/>
      <c r="Y141" s="2"/>
      <c r="Z141" s="44"/>
      <c r="AA141" s="2"/>
      <c r="AB141" s="44"/>
      <c r="AC141" s="2"/>
      <c r="AD141" s="44"/>
      <c r="AE141" s="2"/>
      <c r="AF141" s="15"/>
      <c r="AG141" s="66"/>
    </row>
    <row r="142" spans="2:33" ht="9.95" customHeight="1">
      <c r="B142" s="69"/>
      <c r="C142" s="53"/>
      <c r="D142" s="54"/>
      <c r="E142" s="54"/>
      <c r="F142" s="54"/>
      <c r="G142" s="54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44"/>
      <c r="Y142" s="2"/>
      <c r="Z142" s="44"/>
      <c r="AA142" s="2"/>
      <c r="AB142" s="44"/>
      <c r="AC142" s="2"/>
      <c r="AD142" s="44"/>
      <c r="AE142" s="2"/>
      <c r="AF142" s="15"/>
      <c r="AG142" s="66"/>
    </row>
    <row r="143" spans="2:33" ht="20.1" customHeight="1">
      <c r="B143" s="69"/>
      <c r="C143" s="226" t="s">
        <v>7</v>
      </c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6"/>
      <c r="X143" s="226"/>
      <c r="Y143" s="226"/>
      <c r="Z143" s="226"/>
      <c r="AA143" s="226"/>
      <c r="AB143" s="226"/>
      <c r="AC143" s="226"/>
      <c r="AD143" s="226"/>
      <c r="AE143" s="226"/>
      <c r="AF143" s="15"/>
      <c r="AG143" s="66"/>
    </row>
    <row r="144" spans="2:33" ht="30" customHeight="1">
      <c r="B144" s="69"/>
      <c r="C144" s="105" t="s">
        <v>203</v>
      </c>
      <c r="D144" s="249" t="s">
        <v>111</v>
      </c>
      <c r="E144" s="250"/>
      <c r="F144" s="251" t="s">
        <v>116</v>
      </c>
      <c r="G144" s="251"/>
      <c r="H144" s="251"/>
      <c r="I144" s="241" t="s">
        <v>115</v>
      </c>
      <c r="J144" s="241"/>
      <c r="K144" s="241"/>
      <c r="L144" s="242" t="s">
        <v>122</v>
      </c>
      <c r="M144" s="243"/>
      <c r="N144" s="241" t="s">
        <v>120</v>
      </c>
      <c r="O144" s="241"/>
      <c r="P144" s="241"/>
      <c r="Q144" s="241" t="s">
        <v>123</v>
      </c>
      <c r="R144" s="241"/>
      <c r="S144" s="241"/>
      <c r="T144" s="242" t="s">
        <v>121</v>
      </c>
      <c r="U144" s="243"/>
      <c r="V144" s="243"/>
      <c r="W144" s="244"/>
      <c r="X144" s="242" t="s">
        <v>114</v>
      </c>
      <c r="Y144" s="243"/>
      <c r="Z144" s="243"/>
      <c r="AA144" s="244"/>
      <c r="AB144" s="242" t="s">
        <v>113</v>
      </c>
      <c r="AC144" s="243"/>
      <c r="AD144" s="243"/>
      <c r="AE144" s="244"/>
      <c r="AF144" s="15"/>
      <c r="AG144" s="66"/>
    </row>
    <row r="145" spans="2:33" ht="20.1" customHeight="1">
      <c r="B145" s="69"/>
      <c r="C145" s="104">
        <v>1</v>
      </c>
      <c r="D145" s="219"/>
      <c r="E145" s="221"/>
      <c r="F145" s="200"/>
      <c r="G145" s="200"/>
      <c r="H145" s="200"/>
      <c r="I145" s="200"/>
      <c r="J145" s="200"/>
      <c r="K145" s="200"/>
      <c r="L145" s="219"/>
      <c r="M145" s="221"/>
      <c r="N145" s="200"/>
      <c r="O145" s="200"/>
      <c r="P145" s="200"/>
      <c r="Q145" s="200"/>
      <c r="R145" s="200"/>
      <c r="S145" s="200"/>
      <c r="T145" s="219"/>
      <c r="U145" s="220"/>
      <c r="V145" s="220"/>
      <c r="W145" s="220"/>
      <c r="X145" s="219"/>
      <c r="Y145" s="220"/>
      <c r="Z145" s="220"/>
      <c r="AA145" s="220"/>
      <c r="AB145" s="233">
        <f>T145*X145</f>
        <v>0</v>
      </c>
      <c r="AC145" s="233"/>
      <c r="AD145" s="233"/>
      <c r="AE145" s="233"/>
      <c r="AF145" s="15"/>
      <c r="AG145" s="66"/>
    </row>
    <row r="146" spans="2:33" ht="20.1" customHeight="1">
      <c r="B146" s="69"/>
      <c r="C146" s="104">
        <v>2</v>
      </c>
      <c r="D146" s="128"/>
      <c r="E146" s="129"/>
      <c r="F146" s="200"/>
      <c r="G146" s="200"/>
      <c r="H146" s="200"/>
      <c r="I146" s="200"/>
      <c r="J146" s="200"/>
      <c r="K146" s="200"/>
      <c r="L146" s="219"/>
      <c r="M146" s="221"/>
      <c r="N146" s="200"/>
      <c r="O146" s="200"/>
      <c r="P146" s="200"/>
      <c r="Q146" s="200"/>
      <c r="R146" s="200"/>
      <c r="S146" s="200"/>
      <c r="T146" s="219"/>
      <c r="U146" s="220"/>
      <c r="V146" s="220"/>
      <c r="W146" s="220"/>
      <c r="X146" s="219"/>
      <c r="Y146" s="220"/>
      <c r="Z146" s="220"/>
      <c r="AA146" s="220"/>
      <c r="AB146" s="233">
        <f t="shared" si="2" ref="AB146:AB154">T146*X146</f>
        <v>0</v>
      </c>
      <c r="AC146" s="233"/>
      <c r="AD146" s="233"/>
      <c r="AE146" s="233"/>
      <c r="AF146" s="15"/>
      <c r="AG146" s="66"/>
    </row>
    <row r="147" spans="2:33" ht="20.1" customHeight="1">
      <c r="B147" s="69"/>
      <c r="C147" s="104">
        <v>3</v>
      </c>
      <c r="D147" s="128"/>
      <c r="E147" s="129"/>
      <c r="F147" s="200"/>
      <c r="G147" s="200"/>
      <c r="H147" s="200"/>
      <c r="I147" s="200"/>
      <c r="J147" s="200"/>
      <c r="K147" s="200"/>
      <c r="L147" s="219"/>
      <c r="M147" s="221"/>
      <c r="N147" s="200"/>
      <c r="O147" s="200"/>
      <c r="P147" s="200"/>
      <c r="Q147" s="200"/>
      <c r="R147" s="200"/>
      <c r="S147" s="200"/>
      <c r="T147" s="219"/>
      <c r="U147" s="220"/>
      <c r="V147" s="220"/>
      <c r="W147" s="220"/>
      <c r="X147" s="219"/>
      <c r="Y147" s="220"/>
      <c r="Z147" s="220"/>
      <c r="AA147" s="220"/>
      <c r="AB147" s="233">
        <f t="shared" si="2"/>
        <v>0</v>
      </c>
      <c r="AC147" s="233"/>
      <c r="AD147" s="233"/>
      <c r="AE147" s="233"/>
      <c r="AF147" s="15"/>
      <c r="AG147" s="66"/>
    </row>
    <row r="148" spans="2:33" ht="20.1" customHeight="1">
      <c r="B148" s="69"/>
      <c r="C148" s="104">
        <v>4</v>
      </c>
      <c r="D148" s="128"/>
      <c r="E148" s="129"/>
      <c r="F148" s="200"/>
      <c r="G148" s="200"/>
      <c r="H148" s="200"/>
      <c r="I148" s="200"/>
      <c r="J148" s="200"/>
      <c r="K148" s="200"/>
      <c r="L148" s="219"/>
      <c r="M148" s="221"/>
      <c r="N148" s="200"/>
      <c r="O148" s="200"/>
      <c r="P148" s="200"/>
      <c r="Q148" s="200"/>
      <c r="R148" s="200"/>
      <c r="S148" s="200"/>
      <c r="T148" s="219"/>
      <c r="U148" s="220"/>
      <c r="V148" s="220"/>
      <c r="W148" s="220"/>
      <c r="X148" s="219"/>
      <c r="Y148" s="220"/>
      <c r="Z148" s="220"/>
      <c r="AA148" s="220"/>
      <c r="AB148" s="233">
        <f t="shared" si="2"/>
        <v>0</v>
      </c>
      <c r="AC148" s="233"/>
      <c r="AD148" s="233"/>
      <c r="AE148" s="233"/>
      <c r="AF148" s="15"/>
      <c r="AG148" s="66"/>
    </row>
    <row r="149" spans="2:33" ht="20.1" customHeight="1">
      <c r="B149" s="69"/>
      <c r="C149" s="104">
        <v>5</v>
      </c>
      <c r="D149" s="128"/>
      <c r="E149" s="129"/>
      <c r="F149" s="200"/>
      <c r="G149" s="200"/>
      <c r="H149" s="200"/>
      <c r="I149" s="200"/>
      <c r="J149" s="200"/>
      <c r="K149" s="200"/>
      <c r="L149" s="219"/>
      <c r="M149" s="221"/>
      <c r="N149" s="200"/>
      <c r="O149" s="200"/>
      <c r="P149" s="200"/>
      <c r="Q149" s="200"/>
      <c r="R149" s="200"/>
      <c r="S149" s="200"/>
      <c r="T149" s="219"/>
      <c r="U149" s="220"/>
      <c r="V149" s="220"/>
      <c r="W149" s="220"/>
      <c r="X149" s="219"/>
      <c r="Y149" s="220"/>
      <c r="Z149" s="220"/>
      <c r="AA149" s="220"/>
      <c r="AB149" s="233">
        <f t="shared" si="2"/>
        <v>0</v>
      </c>
      <c r="AC149" s="233"/>
      <c r="AD149" s="233"/>
      <c r="AE149" s="233"/>
      <c r="AF149" s="15"/>
      <c r="AG149" s="66"/>
    </row>
    <row r="150" spans="2:33" ht="20.1" customHeight="1">
      <c r="B150" s="69"/>
      <c r="C150" s="104">
        <v>6</v>
      </c>
      <c r="D150" s="128"/>
      <c r="E150" s="129"/>
      <c r="F150" s="200"/>
      <c r="G150" s="200"/>
      <c r="H150" s="200"/>
      <c r="I150" s="200"/>
      <c r="J150" s="200"/>
      <c r="K150" s="200"/>
      <c r="L150" s="219"/>
      <c r="M150" s="221"/>
      <c r="N150" s="200"/>
      <c r="O150" s="200"/>
      <c r="P150" s="200"/>
      <c r="Q150" s="200"/>
      <c r="R150" s="200"/>
      <c r="S150" s="200"/>
      <c r="T150" s="219"/>
      <c r="U150" s="220"/>
      <c r="V150" s="220"/>
      <c r="W150" s="220"/>
      <c r="X150" s="219"/>
      <c r="Y150" s="220"/>
      <c r="Z150" s="220"/>
      <c r="AA150" s="220"/>
      <c r="AB150" s="233">
        <f t="shared" si="2"/>
        <v>0</v>
      </c>
      <c r="AC150" s="233"/>
      <c r="AD150" s="233"/>
      <c r="AE150" s="233"/>
      <c r="AF150" s="15"/>
      <c r="AG150" s="66"/>
    </row>
    <row r="151" spans="2:33" ht="20.1" customHeight="1">
      <c r="B151" s="69"/>
      <c r="C151" s="104">
        <v>7</v>
      </c>
      <c r="D151" s="219"/>
      <c r="E151" s="221"/>
      <c r="F151" s="200"/>
      <c r="G151" s="200"/>
      <c r="H151" s="200"/>
      <c r="I151" s="200"/>
      <c r="J151" s="200"/>
      <c r="K151" s="200"/>
      <c r="L151" s="219"/>
      <c r="M151" s="221"/>
      <c r="N151" s="200"/>
      <c r="O151" s="200"/>
      <c r="P151" s="200"/>
      <c r="Q151" s="200"/>
      <c r="R151" s="200"/>
      <c r="S151" s="200"/>
      <c r="T151" s="219"/>
      <c r="U151" s="220"/>
      <c r="V151" s="220"/>
      <c r="W151" s="220"/>
      <c r="X151" s="219"/>
      <c r="Y151" s="220"/>
      <c r="Z151" s="220"/>
      <c r="AA151" s="220"/>
      <c r="AB151" s="233">
        <f t="shared" si="2"/>
        <v>0</v>
      </c>
      <c r="AC151" s="233"/>
      <c r="AD151" s="233"/>
      <c r="AE151" s="233"/>
      <c r="AF151" s="15"/>
      <c r="AG151" s="66"/>
    </row>
    <row r="152" spans="2:33" ht="20.1" customHeight="1">
      <c r="B152" s="69"/>
      <c r="C152" s="104">
        <v>8</v>
      </c>
      <c r="D152" s="219"/>
      <c r="E152" s="221"/>
      <c r="F152" s="200"/>
      <c r="G152" s="200"/>
      <c r="H152" s="200"/>
      <c r="I152" s="200"/>
      <c r="J152" s="200"/>
      <c r="K152" s="200"/>
      <c r="L152" s="219"/>
      <c r="M152" s="221"/>
      <c r="N152" s="200"/>
      <c r="O152" s="200"/>
      <c r="P152" s="200"/>
      <c r="Q152" s="200"/>
      <c r="R152" s="200"/>
      <c r="S152" s="200"/>
      <c r="T152" s="219"/>
      <c r="U152" s="220"/>
      <c r="V152" s="220"/>
      <c r="W152" s="220"/>
      <c r="X152" s="219"/>
      <c r="Y152" s="220"/>
      <c r="Z152" s="220"/>
      <c r="AA152" s="220"/>
      <c r="AB152" s="233">
        <f t="shared" si="2"/>
        <v>0</v>
      </c>
      <c r="AC152" s="233"/>
      <c r="AD152" s="233"/>
      <c r="AE152" s="233"/>
      <c r="AF152" s="15"/>
      <c r="AG152" s="66"/>
    </row>
    <row r="153" spans="2:33" ht="20.1" customHeight="1">
      <c r="B153" s="69"/>
      <c r="C153" s="104">
        <v>9</v>
      </c>
      <c r="D153" s="219"/>
      <c r="E153" s="221"/>
      <c r="F153" s="200"/>
      <c r="G153" s="200"/>
      <c r="H153" s="200"/>
      <c r="I153" s="200"/>
      <c r="J153" s="200"/>
      <c r="K153" s="200"/>
      <c r="L153" s="219"/>
      <c r="M153" s="221"/>
      <c r="N153" s="200"/>
      <c r="O153" s="200"/>
      <c r="P153" s="200"/>
      <c r="Q153" s="200"/>
      <c r="R153" s="200"/>
      <c r="S153" s="200"/>
      <c r="T153" s="219"/>
      <c r="U153" s="220"/>
      <c r="V153" s="220"/>
      <c r="W153" s="220"/>
      <c r="X153" s="219"/>
      <c r="Y153" s="220"/>
      <c r="Z153" s="220"/>
      <c r="AA153" s="220"/>
      <c r="AB153" s="233">
        <f t="shared" si="2"/>
        <v>0</v>
      </c>
      <c r="AC153" s="233"/>
      <c r="AD153" s="233"/>
      <c r="AE153" s="233"/>
      <c r="AF153" s="15"/>
      <c r="AG153" s="66"/>
    </row>
    <row r="154" spans="2:33" ht="20.1" customHeight="1">
      <c r="B154" s="69"/>
      <c r="C154" s="104">
        <v>10</v>
      </c>
      <c r="D154" s="219"/>
      <c r="E154" s="221"/>
      <c r="F154" s="200"/>
      <c r="G154" s="200"/>
      <c r="H154" s="200"/>
      <c r="I154" s="200"/>
      <c r="J154" s="200"/>
      <c r="K154" s="200"/>
      <c r="L154" s="219"/>
      <c r="M154" s="221"/>
      <c r="N154" s="200"/>
      <c r="O154" s="200"/>
      <c r="P154" s="200"/>
      <c r="Q154" s="200"/>
      <c r="R154" s="200"/>
      <c r="S154" s="200"/>
      <c r="T154" s="219"/>
      <c r="U154" s="220"/>
      <c r="V154" s="220"/>
      <c r="W154" s="220"/>
      <c r="X154" s="219"/>
      <c r="Y154" s="220"/>
      <c r="Z154" s="220"/>
      <c r="AA154" s="220"/>
      <c r="AB154" s="233">
        <f t="shared" si="2"/>
        <v>0</v>
      </c>
      <c r="AC154" s="233"/>
      <c r="AD154" s="233"/>
      <c r="AE154" s="233"/>
      <c r="AF154" s="15"/>
      <c r="AG154" s="66"/>
    </row>
    <row r="155" spans="2:33" ht="20.1" customHeight="1">
      <c r="B155" s="69"/>
      <c r="C155" s="96" t="s">
        <v>139</v>
      </c>
      <c r="D155" s="234"/>
      <c r="E155" s="235"/>
      <c r="F155" s="235"/>
      <c r="G155" s="235"/>
      <c r="H155" s="235"/>
      <c r="I155" s="235"/>
      <c r="J155" s="235"/>
      <c r="K155" s="235"/>
      <c r="L155" s="235"/>
      <c r="M155" s="236"/>
      <c r="N155" s="237">
        <f>IFERROR(SUM(N145:P154),"")</f>
        <v>0</v>
      </c>
      <c r="O155" s="237"/>
      <c r="P155" s="237"/>
      <c r="Q155" s="238"/>
      <c r="R155" s="238"/>
      <c r="S155" s="238"/>
      <c r="T155" s="239">
        <f>IFERROR(SUM(T145:W154),"")</f>
        <v>0</v>
      </c>
      <c r="U155" s="240"/>
      <c r="V155" s="240"/>
      <c r="W155" s="240"/>
      <c r="X155" s="234"/>
      <c r="Y155" s="235"/>
      <c r="Z155" s="235"/>
      <c r="AA155" s="235"/>
      <c r="AB155" s="237">
        <f>IFERROR(SUM(AB145:AE154),"")</f>
        <v>0</v>
      </c>
      <c r="AC155" s="237"/>
      <c r="AD155" s="237"/>
      <c r="AE155" s="237"/>
      <c r="AF155" s="15"/>
      <c r="AG155" s="66"/>
    </row>
    <row r="156" spans="2:33" ht="9.95" customHeight="1">
      <c r="B156" s="69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15"/>
      <c r="AG156" s="66"/>
    </row>
    <row r="157" spans="2:33" ht="20.1" customHeight="1">
      <c r="B157" s="69"/>
      <c r="C157" s="226" t="s">
        <v>137</v>
      </c>
      <c r="D157" s="226"/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226"/>
      <c r="AA157" s="226"/>
      <c r="AB157" s="226"/>
      <c r="AC157" s="226"/>
      <c r="AD157" s="226"/>
      <c r="AE157" s="226"/>
      <c r="AF157" s="15"/>
      <c r="AG157" s="66"/>
    </row>
    <row r="158" spans="2:33" ht="20.1" customHeight="1">
      <c r="B158" s="69"/>
      <c r="C158" s="227" t="s">
        <v>9</v>
      </c>
      <c r="D158" s="228"/>
      <c r="E158" s="228"/>
      <c r="F158" s="228"/>
      <c r="G158" s="228"/>
      <c r="H158" s="229" t="s">
        <v>10</v>
      </c>
      <c r="I158" s="229"/>
      <c r="J158" s="229"/>
      <c r="K158" s="229"/>
      <c r="L158" s="229"/>
      <c r="M158" s="229"/>
      <c r="N158" s="229"/>
      <c r="O158" s="229" t="s">
        <v>11</v>
      </c>
      <c r="P158" s="229"/>
      <c r="Q158" s="230" t="s">
        <v>12</v>
      </c>
      <c r="R158" s="231"/>
      <c r="S158" s="231"/>
      <c r="T158" s="232"/>
      <c r="U158" s="229" t="s">
        <v>8</v>
      </c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15"/>
      <c r="AG158" s="66"/>
    </row>
    <row r="159" spans="2:33" ht="20.1" customHeight="1">
      <c r="B159" s="69"/>
      <c r="C159" s="215" t="s">
        <v>105</v>
      </c>
      <c r="D159" s="216"/>
      <c r="E159" s="216"/>
      <c r="F159" s="216"/>
      <c r="G159" s="216"/>
      <c r="H159" s="200"/>
      <c r="I159" s="200"/>
      <c r="J159" s="200"/>
      <c r="K159" s="200"/>
      <c r="L159" s="200"/>
      <c r="M159" s="200"/>
      <c r="N159" s="200"/>
      <c r="O159" s="218"/>
      <c r="P159" s="218"/>
      <c r="Q159" s="219"/>
      <c r="R159" s="220"/>
      <c r="S159" s="220"/>
      <c r="T159" s="221"/>
      <c r="U159" s="222"/>
      <c r="V159" s="222"/>
      <c r="W159" s="222"/>
      <c r="X159" s="222"/>
      <c r="Y159" s="222"/>
      <c r="Z159" s="222"/>
      <c r="AA159" s="222"/>
      <c r="AB159" s="222"/>
      <c r="AC159" s="222"/>
      <c r="AD159" s="222"/>
      <c r="AE159" s="222"/>
      <c r="AF159" s="15"/>
      <c r="AG159" s="66"/>
    </row>
    <row r="160" spans="2:33" ht="20.1" customHeight="1">
      <c r="B160" s="69"/>
      <c r="C160" s="215" t="s">
        <v>106</v>
      </c>
      <c r="D160" s="216"/>
      <c r="E160" s="216"/>
      <c r="F160" s="216"/>
      <c r="G160" s="216"/>
      <c r="H160" s="200"/>
      <c r="I160" s="200"/>
      <c r="J160" s="200"/>
      <c r="K160" s="200"/>
      <c r="L160" s="200"/>
      <c r="M160" s="200"/>
      <c r="N160" s="200"/>
      <c r="O160" s="218"/>
      <c r="P160" s="218"/>
      <c r="Q160" s="219"/>
      <c r="R160" s="220"/>
      <c r="S160" s="220"/>
      <c r="T160" s="221"/>
      <c r="U160" s="222"/>
      <c r="V160" s="222"/>
      <c r="W160" s="222"/>
      <c r="X160" s="222"/>
      <c r="Y160" s="222"/>
      <c r="Z160" s="222"/>
      <c r="AA160" s="222"/>
      <c r="AB160" s="222"/>
      <c r="AC160" s="222"/>
      <c r="AD160" s="222"/>
      <c r="AE160" s="222"/>
      <c r="AF160" s="15"/>
      <c r="AG160" s="66"/>
    </row>
    <row r="161" spans="2:33" ht="20.1" customHeight="1">
      <c r="B161" s="69"/>
      <c r="C161" s="215" t="s">
        <v>110</v>
      </c>
      <c r="D161" s="216"/>
      <c r="E161" s="216"/>
      <c r="F161" s="216"/>
      <c r="G161" s="216"/>
      <c r="H161" s="200"/>
      <c r="I161" s="200"/>
      <c r="J161" s="200"/>
      <c r="K161" s="200"/>
      <c r="L161" s="200"/>
      <c r="M161" s="200"/>
      <c r="N161" s="200"/>
      <c r="O161" s="218"/>
      <c r="P161" s="218"/>
      <c r="Q161" s="219"/>
      <c r="R161" s="220"/>
      <c r="S161" s="220"/>
      <c r="T161" s="221"/>
      <c r="U161" s="222"/>
      <c r="V161" s="222"/>
      <c r="W161" s="222"/>
      <c r="X161" s="222"/>
      <c r="Y161" s="222"/>
      <c r="Z161" s="222"/>
      <c r="AA161" s="222"/>
      <c r="AB161" s="222"/>
      <c r="AC161" s="222"/>
      <c r="AD161" s="222"/>
      <c r="AE161" s="222"/>
      <c r="AF161" s="15"/>
      <c r="AG161" s="66"/>
    </row>
    <row r="162" spans="2:33" ht="20.1" customHeight="1">
      <c r="B162" s="69"/>
      <c r="C162" s="215" t="s">
        <v>13</v>
      </c>
      <c r="D162" s="216"/>
      <c r="E162" s="216"/>
      <c r="F162" s="216"/>
      <c r="G162" s="216"/>
      <c r="H162" s="225"/>
      <c r="I162" s="225"/>
      <c r="J162" s="225"/>
      <c r="K162" s="225"/>
      <c r="L162" s="225"/>
      <c r="M162" s="225"/>
      <c r="N162" s="225"/>
      <c r="O162" s="223" t="s">
        <v>52</v>
      </c>
      <c r="P162" s="223"/>
      <c r="Q162" s="219"/>
      <c r="R162" s="220"/>
      <c r="S162" s="220"/>
      <c r="T162" s="221"/>
      <c r="U162" s="222"/>
      <c r="V162" s="222"/>
      <c r="W162" s="222"/>
      <c r="X162" s="222"/>
      <c r="Y162" s="222"/>
      <c r="Z162" s="222"/>
      <c r="AA162" s="222"/>
      <c r="AB162" s="222"/>
      <c r="AC162" s="222"/>
      <c r="AD162" s="222"/>
      <c r="AE162" s="222"/>
      <c r="AF162" s="15"/>
      <c r="AG162" s="66"/>
    </row>
    <row r="163" spans="2:33" ht="20.1" customHeight="1">
      <c r="B163" s="69"/>
      <c r="C163" s="215" t="s">
        <v>14</v>
      </c>
      <c r="D163" s="216"/>
      <c r="E163" s="216"/>
      <c r="F163" s="216"/>
      <c r="G163" s="216"/>
      <c r="H163" s="224">
        <f>H162*H171</f>
        <v>0</v>
      </c>
      <c r="I163" s="224"/>
      <c r="J163" s="224"/>
      <c r="K163" s="224"/>
      <c r="L163" s="224"/>
      <c r="M163" s="224"/>
      <c r="N163" s="224"/>
      <c r="O163" s="223" t="s">
        <v>192</v>
      </c>
      <c r="P163" s="223"/>
      <c r="Q163" s="219"/>
      <c r="R163" s="220"/>
      <c r="S163" s="220"/>
      <c r="T163" s="221"/>
      <c r="U163" s="222"/>
      <c r="V163" s="222"/>
      <c r="W163" s="222"/>
      <c r="X163" s="222"/>
      <c r="Y163" s="222"/>
      <c r="Z163" s="222"/>
      <c r="AA163" s="222"/>
      <c r="AB163" s="222"/>
      <c r="AC163" s="222"/>
      <c r="AD163" s="222"/>
      <c r="AE163" s="222"/>
      <c r="AF163" s="15"/>
      <c r="AG163" s="66"/>
    </row>
    <row r="164" spans="2:33" ht="20.1" customHeight="1">
      <c r="B164" s="69"/>
      <c r="C164" s="215" t="s">
        <v>15</v>
      </c>
      <c r="D164" s="216"/>
      <c r="E164" s="216"/>
      <c r="F164" s="216"/>
      <c r="G164" s="216"/>
      <c r="H164" s="200"/>
      <c r="I164" s="200"/>
      <c r="J164" s="200"/>
      <c r="K164" s="200"/>
      <c r="L164" s="200"/>
      <c r="M164" s="200"/>
      <c r="N164" s="200"/>
      <c r="O164" s="223" t="s">
        <v>16</v>
      </c>
      <c r="P164" s="223"/>
      <c r="Q164" s="219"/>
      <c r="R164" s="220"/>
      <c r="S164" s="220"/>
      <c r="T164" s="221"/>
      <c r="U164" s="222"/>
      <c r="V164" s="222"/>
      <c r="W164" s="222"/>
      <c r="X164" s="222"/>
      <c r="Y164" s="222"/>
      <c r="Z164" s="222"/>
      <c r="AA164" s="222"/>
      <c r="AB164" s="222"/>
      <c r="AC164" s="222"/>
      <c r="AD164" s="222"/>
      <c r="AE164" s="222"/>
      <c r="AF164" s="15"/>
      <c r="AG164" s="66"/>
    </row>
    <row r="165" spans="2:33" ht="20.1" customHeight="1">
      <c r="B165" s="69"/>
      <c r="C165" s="215" t="s">
        <v>17</v>
      </c>
      <c r="D165" s="216"/>
      <c r="E165" s="216"/>
      <c r="F165" s="216"/>
      <c r="G165" s="216"/>
      <c r="H165" s="200"/>
      <c r="I165" s="200"/>
      <c r="J165" s="200"/>
      <c r="K165" s="200"/>
      <c r="L165" s="200"/>
      <c r="M165" s="200"/>
      <c r="N165" s="200"/>
      <c r="O165" s="223" t="s">
        <v>18</v>
      </c>
      <c r="P165" s="223"/>
      <c r="Q165" s="219"/>
      <c r="R165" s="220"/>
      <c r="S165" s="220"/>
      <c r="T165" s="221"/>
      <c r="U165" s="222"/>
      <c r="V165" s="222"/>
      <c r="W165" s="222"/>
      <c r="X165" s="222"/>
      <c r="Y165" s="222"/>
      <c r="Z165" s="222"/>
      <c r="AA165" s="222"/>
      <c r="AB165" s="222"/>
      <c r="AC165" s="222"/>
      <c r="AD165" s="222"/>
      <c r="AE165" s="222"/>
      <c r="AF165" s="15"/>
      <c r="AG165" s="66"/>
    </row>
    <row r="166" spans="2:33" ht="20.1" customHeight="1">
      <c r="B166" s="69"/>
      <c r="C166" s="215" t="s">
        <v>19</v>
      </c>
      <c r="D166" s="216"/>
      <c r="E166" s="216"/>
      <c r="F166" s="216"/>
      <c r="G166" s="216"/>
      <c r="H166" s="200"/>
      <c r="I166" s="200"/>
      <c r="J166" s="200"/>
      <c r="K166" s="200"/>
      <c r="L166" s="200"/>
      <c r="M166" s="200"/>
      <c r="N166" s="200"/>
      <c r="O166" s="223" t="s">
        <v>20</v>
      </c>
      <c r="P166" s="223"/>
      <c r="Q166" s="219"/>
      <c r="R166" s="220"/>
      <c r="S166" s="220"/>
      <c r="T166" s="221"/>
      <c r="U166" s="222"/>
      <c r="V166" s="222"/>
      <c r="W166" s="222"/>
      <c r="X166" s="222"/>
      <c r="Y166" s="222"/>
      <c r="Z166" s="222"/>
      <c r="AA166" s="222"/>
      <c r="AB166" s="222"/>
      <c r="AC166" s="222"/>
      <c r="AD166" s="222"/>
      <c r="AE166" s="222"/>
      <c r="AF166" s="15"/>
      <c r="AG166" s="66"/>
    </row>
    <row r="167" spans="2:33" ht="20.1" customHeight="1">
      <c r="B167" s="69"/>
      <c r="C167" s="215" t="s">
        <v>21</v>
      </c>
      <c r="D167" s="216"/>
      <c r="E167" s="216"/>
      <c r="F167" s="216"/>
      <c r="G167" s="216"/>
      <c r="H167" s="200"/>
      <c r="I167" s="200"/>
      <c r="J167" s="200"/>
      <c r="K167" s="200"/>
      <c r="L167" s="200"/>
      <c r="M167" s="200"/>
      <c r="N167" s="200"/>
      <c r="O167" s="223" t="s">
        <v>22</v>
      </c>
      <c r="P167" s="223"/>
      <c r="Q167" s="219"/>
      <c r="R167" s="220"/>
      <c r="S167" s="220"/>
      <c r="T167" s="221"/>
      <c r="U167" s="222"/>
      <c r="V167" s="222"/>
      <c r="W167" s="222"/>
      <c r="X167" s="222"/>
      <c r="Y167" s="222"/>
      <c r="Z167" s="222"/>
      <c r="AA167" s="222"/>
      <c r="AB167" s="222"/>
      <c r="AC167" s="222"/>
      <c r="AD167" s="222"/>
      <c r="AE167" s="222"/>
      <c r="AF167" s="15"/>
      <c r="AG167" s="66"/>
    </row>
    <row r="168" spans="2:33" ht="20.1" customHeight="1">
      <c r="B168" s="69"/>
      <c r="C168" s="215" t="s">
        <v>23</v>
      </c>
      <c r="D168" s="216"/>
      <c r="E168" s="216"/>
      <c r="F168" s="216"/>
      <c r="G168" s="216"/>
      <c r="H168" s="200"/>
      <c r="I168" s="200"/>
      <c r="J168" s="200"/>
      <c r="K168" s="200"/>
      <c r="L168" s="200"/>
      <c r="M168" s="200"/>
      <c r="N168" s="200"/>
      <c r="O168" s="218"/>
      <c r="P168" s="218"/>
      <c r="Q168" s="219"/>
      <c r="R168" s="220"/>
      <c r="S168" s="220"/>
      <c r="T168" s="221"/>
      <c r="U168" s="222"/>
      <c r="V168" s="222"/>
      <c r="W168" s="222"/>
      <c r="X168" s="222"/>
      <c r="Y168" s="222"/>
      <c r="Z168" s="222"/>
      <c r="AA168" s="222"/>
      <c r="AB168" s="222"/>
      <c r="AC168" s="222"/>
      <c r="AD168" s="222"/>
      <c r="AE168" s="222"/>
      <c r="AF168" s="15"/>
      <c r="AG168" s="66"/>
    </row>
    <row r="169" spans="2:33" ht="20.1" customHeight="1">
      <c r="B169" s="69"/>
      <c r="C169" s="215" t="s">
        <v>24</v>
      </c>
      <c r="D169" s="216"/>
      <c r="E169" s="216"/>
      <c r="F169" s="216"/>
      <c r="G169" s="216"/>
      <c r="H169" s="200"/>
      <c r="I169" s="200"/>
      <c r="J169" s="200"/>
      <c r="K169" s="200"/>
      <c r="L169" s="200"/>
      <c r="M169" s="200"/>
      <c r="N169" s="200"/>
      <c r="O169" s="218"/>
      <c r="P169" s="218"/>
      <c r="Q169" s="219"/>
      <c r="R169" s="220"/>
      <c r="S169" s="220"/>
      <c r="T169" s="221"/>
      <c r="U169" s="222"/>
      <c r="V169" s="222"/>
      <c r="W169" s="222"/>
      <c r="X169" s="222"/>
      <c r="Y169" s="222"/>
      <c r="Z169" s="222"/>
      <c r="AA169" s="222"/>
      <c r="AB169" s="222"/>
      <c r="AC169" s="222"/>
      <c r="AD169" s="222"/>
      <c r="AE169" s="222"/>
      <c r="AF169" s="15"/>
      <c r="AG169" s="66"/>
    </row>
    <row r="170" spans="2:33" ht="20.1" customHeight="1">
      <c r="B170" s="69"/>
      <c r="C170" s="215" t="s">
        <v>25</v>
      </c>
      <c r="D170" s="216"/>
      <c r="E170" s="216"/>
      <c r="F170" s="216"/>
      <c r="G170" s="216"/>
      <c r="H170" s="200"/>
      <c r="I170" s="200"/>
      <c r="J170" s="200"/>
      <c r="K170" s="200"/>
      <c r="L170" s="200"/>
      <c r="M170" s="200"/>
      <c r="N170" s="200"/>
      <c r="O170" s="218"/>
      <c r="P170" s="218"/>
      <c r="Q170" s="219"/>
      <c r="R170" s="220"/>
      <c r="S170" s="220"/>
      <c r="T170" s="221"/>
      <c r="U170" s="222"/>
      <c r="V170" s="222"/>
      <c r="W170" s="222"/>
      <c r="X170" s="222"/>
      <c r="Y170" s="222"/>
      <c r="Z170" s="222"/>
      <c r="AA170" s="222"/>
      <c r="AB170" s="222"/>
      <c r="AC170" s="222"/>
      <c r="AD170" s="222"/>
      <c r="AE170" s="222"/>
      <c r="AF170" s="15"/>
      <c r="AG170" s="66"/>
    </row>
    <row r="171" spans="2:33" ht="20.1" customHeight="1">
      <c r="B171" s="69"/>
      <c r="C171" s="215" t="s">
        <v>107</v>
      </c>
      <c r="D171" s="216"/>
      <c r="E171" s="216"/>
      <c r="F171" s="216"/>
      <c r="G171" s="216"/>
      <c r="H171" s="217"/>
      <c r="I171" s="217"/>
      <c r="J171" s="217"/>
      <c r="K171" s="217"/>
      <c r="L171" s="217"/>
      <c r="M171" s="217"/>
      <c r="N171" s="217"/>
      <c r="O171" s="218"/>
      <c r="P171" s="218"/>
      <c r="Q171" s="219"/>
      <c r="R171" s="220"/>
      <c r="S171" s="220"/>
      <c r="T171" s="221"/>
      <c r="U171" s="222"/>
      <c r="V171" s="222"/>
      <c r="W171" s="222"/>
      <c r="X171" s="222"/>
      <c r="Y171" s="222"/>
      <c r="Z171" s="222"/>
      <c r="AA171" s="222"/>
      <c r="AB171" s="222"/>
      <c r="AC171" s="222"/>
      <c r="AD171" s="222"/>
      <c r="AE171" s="222"/>
      <c r="AF171" s="15"/>
      <c r="AG171" s="66"/>
    </row>
    <row r="172" spans="2:33" ht="20.1" customHeight="1">
      <c r="B172" s="69"/>
      <c r="C172" s="53" t="s">
        <v>26</v>
      </c>
      <c r="D172" s="54"/>
      <c r="E172" s="54"/>
      <c r="F172" s="54"/>
      <c r="G172" s="54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6"/>
      <c r="Y172" s="56"/>
      <c r="Z172" s="56"/>
      <c r="AA172" s="56"/>
      <c r="AB172" s="56"/>
      <c r="AC172" s="56"/>
      <c r="AD172" s="56"/>
      <c r="AE172" s="56"/>
      <c r="AF172" s="15"/>
      <c r="AG172" s="66"/>
    </row>
    <row r="173" spans="2:33" ht="15" customHeight="1">
      <c r="B173" s="69"/>
      <c r="C173" s="53" t="s">
        <v>27</v>
      </c>
      <c r="D173" s="54"/>
      <c r="E173" s="54"/>
      <c r="F173" s="54"/>
      <c r="G173" s="54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6"/>
      <c r="Y173" s="56"/>
      <c r="Z173" s="56"/>
      <c r="AA173" s="56"/>
      <c r="AB173" s="56"/>
      <c r="AC173" s="56"/>
      <c r="AD173" s="56"/>
      <c r="AE173" s="56"/>
      <c r="AF173" s="15"/>
      <c r="AG173" s="66"/>
    </row>
    <row r="174" spans="2:33" ht="15" customHeight="1">
      <c r="B174" s="69"/>
      <c r="C174" s="55" t="s">
        <v>28</v>
      </c>
      <c r="D174" s="54"/>
      <c r="E174" s="54"/>
      <c r="F174" s="54"/>
      <c r="G174" s="54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6"/>
      <c r="Y174" s="56"/>
      <c r="Z174" s="56"/>
      <c r="AA174" s="56"/>
      <c r="AB174" s="56"/>
      <c r="AC174" s="56"/>
      <c r="AD174" s="56"/>
      <c r="AE174" s="56"/>
      <c r="AF174" s="15"/>
      <c r="AG174" s="66"/>
    </row>
    <row r="175" spans="2:33" ht="9.95" customHeight="1" thickBot="1">
      <c r="B175" s="69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1"/>
      <c r="AG175" s="66"/>
    </row>
    <row r="176" spans="2:33" ht="9.95" customHeight="1">
      <c r="B176" s="214"/>
      <c r="C176" s="214"/>
      <c r="D176" s="214"/>
      <c r="E176" s="214"/>
      <c r="F176" s="214"/>
      <c r="G176" s="214"/>
      <c r="H176" s="214"/>
      <c r="I176" s="214"/>
      <c r="J176" s="214"/>
      <c r="K176" s="214"/>
      <c r="L176" s="214"/>
      <c r="M176" s="214"/>
      <c r="N176" s="214"/>
      <c r="O176" s="214"/>
      <c r="P176" s="214"/>
      <c r="Q176" s="214"/>
      <c r="R176" s="214"/>
      <c r="S176" s="214"/>
      <c r="T176" s="214"/>
      <c r="U176" s="214"/>
      <c r="V176" s="214"/>
      <c r="W176" s="214"/>
      <c r="X176" s="214"/>
      <c r="Y176" s="214"/>
      <c r="Z176" s="214"/>
      <c r="AA176" s="214"/>
      <c r="AB176" s="214"/>
      <c r="AC176" s="214"/>
      <c r="AD176" s="214"/>
      <c r="AE176" s="214"/>
      <c r="AF176" s="214"/>
      <c r="AG176" s="66"/>
    </row>
  </sheetData>
  <sheetProtection algorithmName="SHA-512" hashValue="IwbkA4DoC1eexa0CYTseUYGN/M06Ky4fsRfR2hzy92nG7KfWbJFJyqRPfYizTHWW8V+hkYHUdvB0HgieM9HaWw==" saltValue="3tzVo9DhfG4UTPvvvtLTfA==" spinCount="100000" sheet="1" formatCells="0" formatRows="0" selectLockedCells="1"/>
  <mergeCells count="1255">
    <mergeCell ref="D7:G7"/>
    <mergeCell ref="H7:J7"/>
    <mergeCell ref="K7:O7"/>
    <mergeCell ref="P7:S7"/>
    <mergeCell ref="T7:Z7"/>
    <mergeCell ref="AA7:AE7"/>
    <mergeCell ref="D6:G6"/>
    <mergeCell ref="H6:J6"/>
    <mergeCell ref="K6:O6"/>
    <mergeCell ref="P6:S6"/>
    <mergeCell ref="T6:Z6"/>
    <mergeCell ref="AA6:AE6"/>
    <mergeCell ref="C3:AE3"/>
    <mergeCell ref="C5:AE5"/>
    <mergeCell ref="B1:F1"/>
    <mergeCell ref="D10:G10"/>
    <mergeCell ref="H10:J10"/>
    <mergeCell ref="K10:O10"/>
    <mergeCell ref="P10:S10"/>
    <mergeCell ref="T10:Z10"/>
    <mergeCell ref="AA10:AE10"/>
    <mergeCell ref="D9:G9"/>
    <mergeCell ref="H9:J9"/>
    <mergeCell ref="K9:O9"/>
    <mergeCell ref="P9:S9"/>
    <mergeCell ref="T9:Z9"/>
    <mergeCell ref="AA9:AE9"/>
    <mergeCell ref="D8:G8"/>
    <mergeCell ref="H8:J8"/>
    <mergeCell ref="K8:O8"/>
    <mergeCell ref="P8:S8"/>
    <mergeCell ref="T8:Z8"/>
    <mergeCell ref="AA8:AE8"/>
    <mergeCell ref="D13:G13"/>
    <mergeCell ref="H13:J13"/>
    <mergeCell ref="K13:O13"/>
    <mergeCell ref="P13:S13"/>
    <mergeCell ref="T13:Z13"/>
    <mergeCell ref="AA13:AE13"/>
    <mergeCell ref="D12:G12"/>
    <mergeCell ref="H12:J12"/>
    <mergeCell ref="K12:O12"/>
    <mergeCell ref="P12:S12"/>
    <mergeCell ref="T12:Z12"/>
    <mergeCell ref="AA12:AE12"/>
    <mergeCell ref="D11:G11"/>
    <mergeCell ref="H11:J11"/>
    <mergeCell ref="K11:O11"/>
    <mergeCell ref="P11:S11"/>
    <mergeCell ref="T11:Z11"/>
    <mergeCell ref="AA11:AE11"/>
    <mergeCell ref="D16:G16"/>
    <mergeCell ref="H16:J16"/>
    <mergeCell ref="K16:O16"/>
    <mergeCell ref="P16:S16"/>
    <mergeCell ref="T16:Z16"/>
    <mergeCell ref="AA16:AE16"/>
    <mergeCell ref="D15:G15"/>
    <mergeCell ref="H15:J15"/>
    <mergeCell ref="K15:O15"/>
    <mergeCell ref="P15:S15"/>
    <mergeCell ref="T15:Z15"/>
    <mergeCell ref="AA15:AE15"/>
    <mergeCell ref="D14:G14"/>
    <mergeCell ref="H14:J14"/>
    <mergeCell ref="K14:O14"/>
    <mergeCell ref="P14:S14"/>
    <mergeCell ref="T14:Z14"/>
    <mergeCell ref="AA14:AE14"/>
    <mergeCell ref="D19:G19"/>
    <mergeCell ref="H19:J19"/>
    <mergeCell ref="K19:O19"/>
    <mergeCell ref="P19:S19"/>
    <mergeCell ref="T19:Z19"/>
    <mergeCell ref="AA19:AE19"/>
    <mergeCell ref="D18:G18"/>
    <mergeCell ref="H18:J18"/>
    <mergeCell ref="K18:O18"/>
    <mergeCell ref="P18:S18"/>
    <mergeCell ref="T18:Z18"/>
    <mergeCell ref="AA18:AE18"/>
    <mergeCell ref="D17:G17"/>
    <mergeCell ref="H17:J17"/>
    <mergeCell ref="K17:O17"/>
    <mergeCell ref="P17:S17"/>
    <mergeCell ref="T17:Z17"/>
    <mergeCell ref="AA17:AE17"/>
    <mergeCell ref="D22:G22"/>
    <mergeCell ref="H22:J22"/>
    <mergeCell ref="K22:O22"/>
    <mergeCell ref="P22:S22"/>
    <mergeCell ref="T22:Z22"/>
    <mergeCell ref="AA22:AE22"/>
    <mergeCell ref="D21:G21"/>
    <mergeCell ref="H21:J21"/>
    <mergeCell ref="K21:O21"/>
    <mergeCell ref="P21:S21"/>
    <mergeCell ref="T21:Z21"/>
    <mergeCell ref="AA21:AE21"/>
    <mergeCell ref="D20:G20"/>
    <mergeCell ref="H20:J20"/>
    <mergeCell ref="K20:O20"/>
    <mergeCell ref="P20:S20"/>
    <mergeCell ref="T20:Z20"/>
    <mergeCell ref="AA20:AE20"/>
    <mergeCell ref="D25:G25"/>
    <mergeCell ref="H25:J25"/>
    <mergeCell ref="K25:O25"/>
    <mergeCell ref="P25:S25"/>
    <mergeCell ref="T25:Z25"/>
    <mergeCell ref="AA25:AE25"/>
    <mergeCell ref="D24:G24"/>
    <mergeCell ref="H24:J24"/>
    <mergeCell ref="K24:O24"/>
    <mergeCell ref="P24:S24"/>
    <mergeCell ref="T24:Z24"/>
    <mergeCell ref="AA24:AE24"/>
    <mergeCell ref="D23:G23"/>
    <mergeCell ref="H23:J23"/>
    <mergeCell ref="K23:O23"/>
    <mergeCell ref="P23:S23"/>
    <mergeCell ref="T23:Z23"/>
    <mergeCell ref="AA23:AE23"/>
    <mergeCell ref="D28:G28"/>
    <mergeCell ref="H28:J28"/>
    <mergeCell ref="K28:O28"/>
    <mergeCell ref="P28:S28"/>
    <mergeCell ref="T28:Z28"/>
    <mergeCell ref="AA28:AE28"/>
    <mergeCell ref="D27:G27"/>
    <mergeCell ref="H27:J27"/>
    <mergeCell ref="K27:O27"/>
    <mergeCell ref="P27:S27"/>
    <mergeCell ref="T27:Z27"/>
    <mergeCell ref="AA27:AE27"/>
    <mergeCell ref="D26:G26"/>
    <mergeCell ref="H26:J26"/>
    <mergeCell ref="K26:O26"/>
    <mergeCell ref="P26:S26"/>
    <mergeCell ref="T26:Z26"/>
    <mergeCell ref="AA26:AE26"/>
    <mergeCell ref="D31:G31"/>
    <mergeCell ref="H31:J31"/>
    <mergeCell ref="K31:O31"/>
    <mergeCell ref="P31:S31"/>
    <mergeCell ref="T31:Z31"/>
    <mergeCell ref="AA31:AE31"/>
    <mergeCell ref="D30:G30"/>
    <mergeCell ref="H30:J30"/>
    <mergeCell ref="K30:O30"/>
    <mergeCell ref="P30:S30"/>
    <mergeCell ref="T30:Z30"/>
    <mergeCell ref="AA30:AE30"/>
    <mergeCell ref="D29:G29"/>
    <mergeCell ref="H29:J29"/>
    <mergeCell ref="K29:O29"/>
    <mergeCell ref="P29:S29"/>
    <mergeCell ref="T29:Z29"/>
    <mergeCell ref="AA29:AE29"/>
    <mergeCell ref="D34:G34"/>
    <mergeCell ref="H34:J34"/>
    <mergeCell ref="K34:O34"/>
    <mergeCell ref="P34:S34"/>
    <mergeCell ref="T34:Z34"/>
    <mergeCell ref="AA34:AE34"/>
    <mergeCell ref="D33:G33"/>
    <mergeCell ref="H33:J33"/>
    <mergeCell ref="K33:O33"/>
    <mergeCell ref="P33:S33"/>
    <mergeCell ref="T33:Z33"/>
    <mergeCell ref="AA33:AE33"/>
    <mergeCell ref="D32:G32"/>
    <mergeCell ref="H32:J32"/>
    <mergeCell ref="K32:O32"/>
    <mergeCell ref="P32:S32"/>
    <mergeCell ref="T32:Z32"/>
    <mergeCell ref="AA32:AE32"/>
    <mergeCell ref="D37:G37"/>
    <mergeCell ref="H37:J37"/>
    <mergeCell ref="K37:O37"/>
    <mergeCell ref="P37:S37"/>
    <mergeCell ref="T37:Z37"/>
    <mergeCell ref="AA37:AE37"/>
    <mergeCell ref="D36:G36"/>
    <mergeCell ref="H36:J36"/>
    <mergeCell ref="K36:O36"/>
    <mergeCell ref="P36:S36"/>
    <mergeCell ref="T36:Z36"/>
    <mergeCell ref="AA36:AE36"/>
    <mergeCell ref="D35:G35"/>
    <mergeCell ref="H35:J35"/>
    <mergeCell ref="K35:O35"/>
    <mergeCell ref="P35:S35"/>
    <mergeCell ref="T35:Z35"/>
    <mergeCell ref="AA35:AE35"/>
    <mergeCell ref="D40:G40"/>
    <mergeCell ref="H40:J40"/>
    <mergeCell ref="K40:O40"/>
    <mergeCell ref="P40:S40"/>
    <mergeCell ref="T40:Z40"/>
    <mergeCell ref="AA40:AE40"/>
    <mergeCell ref="D39:G39"/>
    <mergeCell ref="H39:J39"/>
    <mergeCell ref="K39:O39"/>
    <mergeCell ref="P39:S39"/>
    <mergeCell ref="T39:Z39"/>
    <mergeCell ref="AA39:AE39"/>
    <mergeCell ref="D38:G38"/>
    <mergeCell ref="H38:J38"/>
    <mergeCell ref="K38:O38"/>
    <mergeCell ref="P38:S38"/>
    <mergeCell ref="T38:Z38"/>
    <mergeCell ref="AA38:AE38"/>
    <mergeCell ref="D43:G43"/>
    <mergeCell ref="H43:J43"/>
    <mergeCell ref="K43:O43"/>
    <mergeCell ref="P43:S43"/>
    <mergeCell ref="T43:Z43"/>
    <mergeCell ref="AA43:AE43"/>
    <mergeCell ref="D42:G42"/>
    <mergeCell ref="H42:J42"/>
    <mergeCell ref="K42:O42"/>
    <mergeCell ref="P42:S42"/>
    <mergeCell ref="T42:Z42"/>
    <mergeCell ref="AA42:AE42"/>
    <mergeCell ref="D41:G41"/>
    <mergeCell ref="H41:J41"/>
    <mergeCell ref="K41:O41"/>
    <mergeCell ref="P41:S41"/>
    <mergeCell ref="T41:Z41"/>
    <mergeCell ref="AA41:AE41"/>
    <mergeCell ref="D46:G46"/>
    <mergeCell ref="H46:J46"/>
    <mergeCell ref="K46:O46"/>
    <mergeCell ref="P46:S46"/>
    <mergeCell ref="T46:Z46"/>
    <mergeCell ref="AA46:AE46"/>
    <mergeCell ref="D45:G45"/>
    <mergeCell ref="H45:J45"/>
    <mergeCell ref="K45:O45"/>
    <mergeCell ref="P45:S45"/>
    <mergeCell ref="T45:Z45"/>
    <mergeCell ref="AA45:AE45"/>
    <mergeCell ref="D44:G44"/>
    <mergeCell ref="H44:J44"/>
    <mergeCell ref="K44:O44"/>
    <mergeCell ref="P44:S44"/>
    <mergeCell ref="T44:Z44"/>
    <mergeCell ref="AA44:AE44"/>
    <mergeCell ref="D49:G49"/>
    <mergeCell ref="H49:J49"/>
    <mergeCell ref="K49:O49"/>
    <mergeCell ref="P49:S49"/>
    <mergeCell ref="T49:Z49"/>
    <mergeCell ref="AA49:AE49"/>
    <mergeCell ref="D48:G48"/>
    <mergeCell ref="H48:J48"/>
    <mergeCell ref="K48:O48"/>
    <mergeCell ref="P48:S48"/>
    <mergeCell ref="T48:Z48"/>
    <mergeCell ref="AA48:AE48"/>
    <mergeCell ref="D47:G47"/>
    <mergeCell ref="H47:J47"/>
    <mergeCell ref="K47:O47"/>
    <mergeCell ref="P47:S47"/>
    <mergeCell ref="T47:Z47"/>
    <mergeCell ref="AA47:AE47"/>
    <mergeCell ref="D52:G52"/>
    <mergeCell ref="H52:J52"/>
    <mergeCell ref="K52:O52"/>
    <mergeCell ref="P52:S52"/>
    <mergeCell ref="T52:Z52"/>
    <mergeCell ref="AA52:AE52"/>
    <mergeCell ref="D51:G51"/>
    <mergeCell ref="H51:J51"/>
    <mergeCell ref="K51:O51"/>
    <mergeCell ref="P51:S51"/>
    <mergeCell ref="T51:Z51"/>
    <mergeCell ref="AA51:AE51"/>
    <mergeCell ref="D50:G50"/>
    <mergeCell ref="H50:J50"/>
    <mergeCell ref="K50:O50"/>
    <mergeCell ref="P50:S50"/>
    <mergeCell ref="T50:Z50"/>
    <mergeCell ref="AA50:AE50"/>
    <mergeCell ref="D55:G55"/>
    <mergeCell ref="H55:J55"/>
    <mergeCell ref="K55:O55"/>
    <mergeCell ref="P55:S55"/>
    <mergeCell ref="T55:Z55"/>
    <mergeCell ref="AA55:AE55"/>
    <mergeCell ref="D54:G54"/>
    <mergeCell ref="H54:J54"/>
    <mergeCell ref="K54:O54"/>
    <mergeCell ref="P54:S54"/>
    <mergeCell ref="T54:Z54"/>
    <mergeCell ref="AA54:AE54"/>
    <mergeCell ref="D53:G53"/>
    <mergeCell ref="H53:J53"/>
    <mergeCell ref="K53:O53"/>
    <mergeCell ref="P53:S53"/>
    <mergeCell ref="T53:Z53"/>
    <mergeCell ref="AA53:AE53"/>
    <mergeCell ref="AC64:AE64"/>
    <mergeCell ref="AC65:AE65"/>
    <mergeCell ref="AC62:AE62"/>
    <mergeCell ref="AC63:AE63"/>
    <mergeCell ref="C60:AE60"/>
    <mergeCell ref="AC61:AE61"/>
    <mergeCell ref="D57:G57"/>
    <mergeCell ref="H57:J57"/>
    <mergeCell ref="K57:O57"/>
    <mergeCell ref="P57:S57"/>
    <mergeCell ref="T57:AE57"/>
    <mergeCell ref="C58:AE59"/>
    <mergeCell ref="D56:G56"/>
    <mergeCell ref="H56:J56"/>
    <mergeCell ref="K56:O56"/>
    <mergeCell ref="P56:S56"/>
    <mergeCell ref="T56:Z56"/>
    <mergeCell ref="AA56:AE56"/>
    <mergeCell ref="V63:X63"/>
    <mergeCell ref="V64:X64"/>
    <mergeCell ref="V65:X65"/>
    <mergeCell ref="G62:I62"/>
    <mergeCell ref="G63:I63"/>
    <mergeCell ref="G64:I64"/>
    <mergeCell ref="G65:I65"/>
    <mergeCell ref="D63:F63"/>
    <mergeCell ref="D64:F64"/>
    <mergeCell ref="D65:F65"/>
    <mergeCell ref="P62:R62"/>
    <mergeCell ref="P63:R63"/>
    <mergeCell ref="P64:R64"/>
    <mergeCell ref="P65:R65"/>
    <mergeCell ref="AC82:AE82"/>
    <mergeCell ref="AC83:AE83"/>
    <mergeCell ref="AC80:AE80"/>
    <mergeCell ref="AC81:AE81"/>
    <mergeCell ref="AC78:AE78"/>
    <mergeCell ref="AC79:AE79"/>
    <mergeCell ref="AC76:AE76"/>
    <mergeCell ref="AC77:AE77"/>
    <mergeCell ref="AC74:AE74"/>
    <mergeCell ref="AC75:AE75"/>
    <mergeCell ref="AC72:AE72"/>
    <mergeCell ref="AC73:AE73"/>
    <mergeCell ref="AC70:AE70"/>
    <mergeCell ref="AC71:AE71"/>
    <mergeCell ref="AC68:AE68"/>
    <mergeCell ref="AC69:AE69"/>
    <mergeCell ref="AC66:AE66"/>
    <mergeCell ref="AC67:AE67"/>
    <mergeCell ref="AC100:AE100"/>
    <mergeCell ref="AC101:AE101"/>
    <mergeCell ref="AC98:AE98"/>
    <mergeCell ref="AC99:AE99"/>
    <mergeCell ref="AC96:AE96"/>
    <mergeCell ref="AC97:AE97"/>
    <mergeCell ref="AC94:AE94"/>
    <mergeCell ref="AC95:AE95"/>
    <mergeCell ref="AC92:AE92"/>
    <mergeCell ref="AC93:AE93"/>
    <mergeCell ref="AC90:AE90"/>
    <mergeCell ref="AC91:AE91"/>
    <mergeCell ref="AC88:AE88"/>
    <mergeCell ref="AC89:AE89"/>
    <mergeCell ref="AC86:AE86"/>
    <mergeCell ref="AC87:AE87"/>
    <mergeCell ref="AC84:AE84"/>
    <mergeCell ref="AC85:AE85"/>
    <mergeCell ref="C113:AE114"/>
    <mergeCell ref="C115:AE115"/>
    <mergeCell ref="C116:C117"/>
    <mergeCell ref="D116:E117"/>
    <mergeCell ref="F116:G117"/>
    <mergeCell ref="H116:I117"/>
    <mergeCell ref="J116:K117"/>
    <mergeCell ref="AC110:AE110"/>
    <mergeCell ref="AC111:AE111"/>
    <mergeCell ref="S112:AE112"/>
    <mergeCell ref="AC108:AE108"/>
    <mergeCell ref="AC109:AE109"/>
    <mergeCell ref="AC106:AE106"/>
    <mergeCell ref="AC107:AE107"/>
    <mergeCell ref="AC104:AE104"/>
    <mergeCell ref="AC105:AE105"/>
    <mergeCell ref="AC102:AE102"/>
    <mergeCell ref="AC103:AE103"/>
    <mergeCell ref="G103:I103"/>
    <mergeCell ref="G104:I104"/>
    <mergeCell ref="G105:I105"/>
    <mergeCell ref="G106:I106"/>
    <mergeCell ref="G107:I107"/>
    <mergeCell ref="G108:I108"/>
    <mergeCell ref="G109:I109"/>
    <mergeCell ref="G110:I110"/>
    <mergeCell ref="G111:I111"/>
    <mergeCell ref="J107:L107"/>
    <mergeCell ref="J108:L108"/>
    <mergeCell ref="J109:L109"/>
    <mergeCell ref="J110:L110"/>
    <mergeCell ref="V102:X102"/>
    <mergeCell ref="P118:R118"/>
    <mergeCell ref="S118:U118"/>
    <mergeCell ref="V118:X118"/>
    <mergeCell ref="Y118:AA118"/>
    <mergeCell ref="AB118:AC118"/>
    <mergeCell ref="AD118:AE118"/>
    <mergeCell ref="D118:E118"/>
    <mergeCell ref="F118:G118"/>
    <mergeCell ref="H118:I118"/>
    <mergeCell ref="J118:K118"/>
    <mergeCell ref="L118:M118"/>
    <mergeCell ref="N118:O118"/>
    <mergeCell ref="L116:M117"/>
    <mergeCell ref="N116:O117"/>
    <mergeCell ref="P116:U116"/>
    <mergeCell ref="V116:AA116"/>
    <mergeCell ref="AB116:AC117"/>
    <mergeCell ref="AD116:AE117"/>
    <mergeCell ref="P117:R117"/>
    <mergeCell ref="S117:U117"/>
    <mergeCell ref="V117:X117"/>
    <mergeCell ref="Y117:AA117"/>
    <mergeCell ref="D120:E120"/>
    <mergeCell ref="F120:G120"/>
    <mergeCell ref="H120:I120"/>
    <mergeCell ref="J120:K120"/>
    <mergeCell ref="L120:M120"/>
    <mergeCell ref="N120:O120"/>
    <mergeCell ref="P119:R119"/>
    <mergeCell ref="S119:U119"/>
    <mergeCell ref="V119:X119"/>
    <mergeCell ref="Y119:AA119"/>
    <mergeCell ref="AB119:AC119"/>
    <mergeCell ref="AD119:AE119"/>
    <mergeCell ref="D119:E119"/>
    <mergeCell ref="F119:G119"/>
    <mergeCell ref="H119:I119"/>
    <mergeCell ref="J119:K119"/>
    <mergeCell ref="L119:M119"/>
    <mergeCell ref="N119:O119"/>
    <mergeCell ref="S121:U121"/>
    <mergeCell ref="V121:X121"/>
    <mergeCell ref="Y121:AA121"/>
    <mergeCell ref="AB121:AC121"/>
    <mergeCell ref="AD121:AE121"/>
    <mergeCell ref="F122:G122"/>
    <mergeCell ref="H122:I122"/>
    <mergeCell ref="J122:K122"/>
    <mergeCell ref="L122:M122"/>
    <mergeCell ref="N122:O122"/>
    <mergeCell ref="F121:G121"/>
    <mergeCell ref="H121:I121"/>
    <mergeCell ref="J121:K121"/>
    <mergeCell ref="L121:M121"/>
    <mergeCell ref="N121:O121"/>
    <mergeCell ref="P121:R121"/>
    <mergeCell ref="P120:R120"/>
    <mergeCell ref="S120:U120"/>
    <mergeCell ref="V120:X120"/>
    <mergeCell ref="Y120:AA120"/>
    <mergeCell ref="AB120:AC120"/>
    <mergeCell ref="AD120:AE120"/>
    <mergeCell ref="S123:U123"/>
    <mergeCell ref="V123:X123"/>
    <mergeCell ref="Y123:AA123"/>
    <mergeCell ref="AB123:AC123"/>
    <mergeCell ref="AD123:AE123"/>
    <mergeCell ref="F124:G124"/>
    <mergeCell ref="H124:I124"/>
    <mergeCell ref="J124:K124"/>
    <mergeCell ref="L124:M124"/>
    <mergeCell ref="N124:O124"/>
    <mergeCell ref="F123:G123"/>
    <mergeCell ref="H123:I123"/>
    <mergeCell ref="J123:K123"/>
    <mergeCell ref="L123:M123"/>
    <mergeCell ref="N123:O123"/>
    <mergeCell ref="P123:R123"/>
    <mergeCell ref="P122:R122"/>
    <mergeCell ref="S122:U122"/>
    <mergeCell ref="V122:X122"/>
    <mergeCell ref="Y122:AA122"/>
    <mergeCell ref="AB122:AC122"/>
    <mergeCell ref="AD122:AE122"/>
    <mergeCell ref="S125:U125"/>
    <mergeCell ref="V125:X125"/>
    <mergeCell ref="Y125:AA125"/>
    <mergeCell ref="AB125:AC125"/>
    <mergeCell ref="AD125:AE125"/>
    <mergeCell ref="F126:G126"/>
    <mergeCell ref="H126:I126"/>
    <mergeCell ref="J126:K126"/>
    <mergeCell ref="L126:M126"/>
    <mergeCell ref="N126:O126"/>
    <mergeCell ref="F125:G125"/>
    <mergeCell ref="H125:I125"/>
    <mergeCell ref="J125:K125"/>
    <mergeCell ref="L125:M125"/>
    <mergeCell ref="N125:O125"/>
    <mergeCell ref="P125:R125"/>
    <mergeCell ref="P124:R124"/>
    <mergeCell ref="S124:U124"/>
    <mergeCell ref="V124:X124"/>
    <mergeCell ref="Y124:AA124"/>
    <mergeCell ref="AB124:AC124"/>
    <mergeCell ref="AD124:AE124"/>
    <mergeCell ref="S127:U127"/>
    <mergeCell ref="V127:X127"/>
    <mergeCell ref="Y127:AA127"/>
    <mergeCell ref="AB127:AC127"/>
    <mergeCell ref="AD127:AE127"/>
    <mergeCell ref="F128:G128"/>
    <mergeCell ref="H128:I128"/>
    <mergeCell ref="J128:K128"/>
    <mergeCell ref="L128:M128"/>
    <mergeCell ref="N128:O128"/>
    <mergeCell ref="F127:G127"/>
    <mergeCell ref="H127:I127"/>
    <mergeCell ref="J127:K127"/>
    <mergeCell ref="L127:M127"/>
    <mergeCell ref="N127:O127"/>
    <mergeCell ref="P127:R127"/>
    <mergeCell ref="P126:R126"/>
    <mergeCell ref="S126:U126"/>
    <mergeCell ref="V126:X126"/>
    <mergeCell ref="Y126:AA126"/>
    <mergeCell ref="AB126:AC126"/>
    <mergeCell ref="AD126:AE126"/>
    <mergeCell ref="P129:R129"/>
    <mergeCell ref="S129:U129"/>
    <mergeCell ref="V129:X129"/>
    <mergeCell ref="Y129:AA129"/>
    <mergeCell ref="AB129:AC129"/>
    <mergeCell ref="AD129:AE129"/>
    <mergeCell ref="D129:E129"/>
    <mergeCell ref="F129:G129"/>
    <mergeCell ref="H129:I129"/>
    <mergeCell ref="J129:K129"/>
    <mergeCell ref="L129:M129"/>
    <mergeCell ref="N129:O129"/>
    <mergeCell ref="P128:R128"/>
    <mergeCell ref="S128:U128"/>
    <mergeCell ref="V128:X128"/>
    <mergeCell ref="Y128:AA128"/>
    <mergeCell ref="AB128:AC128"/>
    <mergeCell ref="AD128:AE128"/>
    <mergeCell ref="P131:R131"/>
    <mergeCell ref="S131:U131"/>
    <mergeCell ref="V131:X131"/>
    <mergeCell ref="Y131:AA131"/>
    <mergeCell ref="AB131:AC131"/>
    <mergeCell ref="AD131:AE131"/>
    <mergeCell ref="D131:E131"/>
    <mergeCell ref="F131:G131"/>
    <mergeCell ref="H131:I131"/>
    <mergeCell ref="J131:K131"/>
    <mergeCell ref="L131:M131"/>
    <mergeCell ref="N131:O131"/>
    <mergeCell ref="P130:R130"/>
    <mergeCell ref="S130:U130"/>
    <mergeCell ref="V130:X130"/>
    <mergeCell ref="Y130:AA130"/>
    <mergeCell ref="AB130:AC130"/>
    <mergeCell ref="AD130:AE130"/>
    <mergeCell ref="D130:E130"/>
    <mergeCell ref="F130:G130"/>
    <mergeCell ref="H130:I130"/>
    <mergeCell ref="J130:K130"/>
    <mergeCell ref="L130:M130"/>
    <mergeCell ref="N130:O130"/>
    <mergeCell ref="P133:R133"/>
    <mergeCell ref="S133:U133"/>
    <mergeCell ref="V133:X133"/>
    <mergeCell ref="Y133:AA133"/>
    <mergeCell ref="AB133:AC133"/>
    <mergeCell ref="AD133:AE133"/>
    <mergeCell ref="D133:E133"/>
    <mergeCell ref="F133:G133"/>
    <mergeCell ref="H133:I133"/>
    <mergeCell ref="J133:K133"/>
    <mergeCell ref="L133:M133"/>
    <mergeCell ref="N133:O133"/>
    <mergeCell ref="P132:R132"/>
    <mergeCell ref="S132:U132"/>
    <mergeCell ref="V132:X132"/>
    <mergeCell ref="Y132:AA132"/>
    <mergeCell ref="AB132:AC132"/>
    <mergeCell ref="AD132:AE132"/>
    <mergeCell ref="D132:E132"/>
    <mergeCell ref="F132:G132"/>
    <mergeCell ref="H132:I132"/>
    <mergeCell ref="J132:K132"/>
    <mergeCell ref="L132:M132"/>
    <mergeCell ref="N132:O132"/>
    <mergeCell ref="P135:R135"/>
    <mergeCell ref="S135:U135"/>
    <mergeCell ref="V135:X135"/>
    <mergeCell ref="Y135:AA135"/>
    <mergeCell ref="AB135:AC135"/>
    <mergeCell ref="AD135:AE135"/>
    <mergeCell ref="D135:E135"/>
    <mergeCell ref="F135:G135"/>
    <mergeCell ref="H135:I135"/>
    <mergeCell ref="J135:K135"/>
    <mergeCell ref="L135:M135"/>
    <mergeCell ref="N135:O135"/>
    <mergeCell ref="P134:R134"/>
    <mergeCell ref="S134:U134"/>
    <mergeCell ref="V134:X134"/>
    <mergeCell ref="Y134:AA134"/>
    <mergeCell ref="AB134:AC134"/>
    <mergeCell ref="AD134:AE134"/>
    <mergeCell ref="D134:E134"/>
    <mergeCell ref="F134:G134"/>
    <mergeCell ref="H134:I134"/>
    <mergeCell ref="J134:K134"/>
    <mergeCell ref="L134:M134"/>
    <mergeCell ref="N134:O134"/>
    <mergeCell ref="P137:R137"/>
    <mergeCell ref="S137:U137"/>
    <mergeCell ref="V137:X137"/>
    <mergeCell ref="Y137:AA137"/>
    <mergeCell ref="AB137:AC137"/>
    <mergeCell ref="AD137:AE137"/>
    <mergeCell ref="D137:E137"/>
    <mergeCell ref="F137:G137"/>
    <mergeCell ref="H137:I137"/>
    <mergeCell ref="J137:K137"/>
    <mergeCell ref="L137:M137"/>
    <mergeCell ref="N137:O137"/>
    <mergeCell ref="P136:R136"/>
    <mergeCell ref="S136:U136"/>
    <mergeCell ref="V136:X136"/>
    <mergeCell ref="Y136:AA136"/>
    <mergeCell ref="AB136:AC136"/>
    <mergeCell ref="AD136:AE136"/>
    <mergeCell ref="D136:E136"/>
    <mergeCell ref="F136:G136"/>
    <mergeCell ref="H136:I136"/>
    <mergeCell ref="J136:K136"/>
    <mergeCell ref="L136:M136"/>
    <mergeCell ref="N136:O136"/>
    <mergeCell ref="Q144:S144"/>
    <mergeCell ref="T144:W144"/>
    <mergeCell ref="X144:AA144"/>
    <mergeCell ref="AB144:AE144"/>
    <mergeCell ref="D145:E145"/>
    <mergeCell ref="F145:H145"/>
    <mergeCell ref="I145:K145"/>
    <mergeCell ref="L145:M145"/>
    <mergeCell ref="N145:P145"/>
    <mergeCell ref="Q145:S145"/>
    <mergeCell ref="D138:U138"/>
    <mergeCell ref="V138:X138"/>
    <mergeCell ref="Y138:AA138"/>
    <mergeCell ref="AB138:AE138"/>
    <mergeCell ref="C143:AE143"/>
    <mergeCell ref="D144:E144"/>
    <mergeCell ref="F144:H144"/>
    <mergeCell ref="I144:K144"/>
    <mergeCell ref="L144:M144"/>
    <mergeCell ref="N144:P144"/>
    <mergeCell ref="AB146:AE146"/>
    <mergeCell ref="F147:H147"/>
    <mergeCell ref="I147:K147"/>
    <mergeCell ref="L147:M147"/>
    <mergeCell ref="N147:P147"/>
    <mergeCell ref="Q147:S147"/>
    <mergeCell ref="T147:W147"/>
    <mergeCell ref="X147:AA147"/>
    <mergeCell ref="AB147:AE147"/>
    <mergeCell ref="T145:W145"/>
    <mergeCell ref="X145:AA145"/>
    <mergeCell ref="AB145:AE145"/>
    <mergeCell ref="F146:H146"/>
    <mergeCell ref="I146:K146"/>
    <mergeCell ref="L146:M146"/>
    <mergeCell ref="N146:P146"/>
    <mergeCell ref="Q146:S146"/>
    <mergeCell ref="T146:W146"/>
    <mergeCell ref="X146:AA146"/>
    <mergeCell ref="X150:AA150"/>
    <mergeCell ref="AB150:AE150"/>
    <mergeCell ref="D151:E151"/>
    <mergeCell ref="F151:H151"/>
    <mergeCell ref="I151:K151"/>
    <mergeCell ref="L151:M151"/>
    <mergeCell ref="N151:P151"/>
    <mergeCell ref="Q151:S151"/>
    <mergeCell ref="T151:W151"/>
    <mergeCell ref="X151:AA151"/>
    <mergeCell ref="F150:H150"/>
    <mergeCell ref="I150:K150"/>
    <mergeCell ref="L150:M150"/>
    <mergeCell ref="N150:P150"/>
    <mergeCell ref="Q150:S150"/>
    <mergeCell ref="T150:W150"/>
    <mergeCell ref="X148:AA148"/>
    <mergeCell ref="AB148:AE148"/>
    <mergeCell ref="F149:H149"/>
    <mergeCell ref="I149:K149"/>
    <mergeCell ref="L149:M149"/>
    <mergeCell ref="N149:P149"/>
    <mergeCell ref="Q149:S149"/>
    <mergeCell ref="T149:W149"/>
    <mergeCell ref="X149:AA149"/>
    <mergeCell ref="AB149:AE149"/>
    <mergeCell ref="F148:H148"/>
    <mergeCell ref="I148:K148"/>
    <mergeCell ref="L148:M148"/>
    <mergeCell ref="N148:P148"/>
    <mergeCell ref="Q148:S148"/>
    <mergeCell ref="T148:W148"/>
    <mergeCell ref="T153:W153"/>
    <mergeCell ref="X153:AA153"/>
    <mergeCell ref="AB153:AE153"/>
    <mergeCell ref="D154:E154"/>
    <mergeCell ref="F154:H154"/>
    <mergeCell ref="I154:K154"/>
    <mergeCell ref="L154:M154"/>
    <mergeCell ref="N154:P154"/>
    <mergeCell ref="Q154:S154"/>
    <mergeCell ref="T154:W154"/>
    <mergeCell ref="D153:E153"/>
    <mergeCell ref="F153:H153"/>
    <mergeCell ref="I153:K153"/>
    <mergeCell ref="L153:M153"/>
    <mergeCell ref="N153:P153"/>
    <mergeCell ref="Q153:S153"/>
    <mergeCell ref="AB151:AE151"/>
    <mergeCell ref="D152:E152"/>
    <mergeCell ref="F152:H152"/>
    <mergeCell ref="I152:K152"/>
    <mergeCell ref="L152:M152"/>
    <mergeCell ref="N152:P152"/>
    <mergeCell ref="Q152:S152"/>
    <mergeCell ref="T152:W152"/>
    <mergeCell ref="X152:AA152"/>
    <mergeCell ref="AB152:AE152"/>
    <mergeCell ref="C159:G159"/>
    <mergeCell ref="H159:N159"/>
    <mergeCell ref="O159:P159"/>
    <mergeCell ref="Q159:T159"/>
    <mergeCell ref="U159:AE159"/>
    <mergeCell ref="C160:G160"/>
    <mergeCell ref="H160:N160"/>
    <mergeCell ref="O160:P160"/>
    <mergeCell ref="Q160:T160"/>
    <mergeCell ref="U160:AE160"/>
    <mergeCell ref="C157:AE157"/>
    <mergeCell ref="C158:G158"/>
    <mergeCell ref="H158:N158"/>
    <mergeCell ref="O158:P158"/>
    <mergeCell ref="Q158:T158"/>
    <mergeCell ref="U158:AE158"/>
    <mergeCell ref="X154:AA154"/>
    <mergeCell ref="AB154:AE154"/>
    <mergeCell ref="D155:M155"/>
    <mergeCell ref="N155:P155"/>
    <mergeCell ref="Q155:S155"/>
    <mergeCell ref="T155:W155"/>
    <mergeCell ref="X155:AA155"/>
    <mergeCell ref="AB155:AE155"/>
    <mergeCell ref="C163:G163"/>
    <mergeCell ref="H163:N163"/>
    <mergeCell ref="O163:P163"/>
    <mergeCell ref="Q163:T163"/>
    <mergeCell ref="U163:AE163"/>
    <mergeCell ref="C164:G164"/>
    <mergeCell ref="H164:N164"/>
    <mergeCell ref="O164:P164"/>
    <mergeCell ref="Q164:T164"/>
    <mergeCell ref="U164:AE164"/>
    <mergeCell ref="C161:G161"/>
    <mergeCell ref="H161:N161"/>
    <mergeCell ref="O161:P161"/>
    <mergeCell ref="Q161:T161"/>
    <mergeCell ref="U161:AE161"/>
    <mergeCell ref="C162:G162"/>
    <mergeCell ref="H162:N162"/>
    <mergeCell ref="O162:P162"/>
    <mergeCell ref="Q162:T162"/>
    <mergeCell ref="U162:AE162"/>
    <mergeCell ref="O167:P167"/>
    <mergeCell ref="Q167:T167"/>
    <mergeCell ref="U167:AE167"/>
    <mergeCell ref="C168:G168"/>
    <mergeCell ref="H168:N168"/>
    <mergeCell ref="O168:P168"/>
    <mergeCell ref="Q168:T168"/>
    <mergeCell ref="U168:AE168"/>
    <mergeCell ref="C165:G165"/>
    <mergeCell ref="H165:N165"/>
    <mergeCell ref="O165:P165"/>
    <mergeCell ref="Q165:T165"/>
    <mergeCell ref="U165:AE165"/>
    <mergeCell ref="C166:G166"/>
    <mergeCell ref="H166:N166"/>
    <mergeCell ref="O166:P166"/>
    <mergeCell ref="Q166:T166"/>
    <mergeCell ref="U166:AE166"/>
    <mergeCell ref="AA79:AB79"/>
    <mergeCell ref="P61:R61"/>
    <mergeCell ref="AA61:AB61"/>
    <mergeCell ref="Y61:Z61"/>
    <mergeCell ref="V61:X61"/>
    <mergeCell ref="S61:U61"/>
    <mergeCell ref="D61:F61"/>
    <mergeCell ref="G61:I61"/>
    <mergeCell ref="J61:L61"/>
    <mergeCell ref="M61:O61"/>
    <mergeCell ref="AA62:AB62"/>
    <mergeCell ref="V62:X62"/>
    <mergeCell ref="M62:O62"/>
    <mergeCell ref="D62:F62"/>
    <mergeCell ref="B176:AF176"/>
    <mergeCell ref="C171:G171"/>
    <mergeCell ref="H171:N171"/>
    <mergeCell ref="O171:P171"/>
    <mergeCell ref="Q171:T171"/>
    <mergeCell ref="U171:AE171"/>
    <mergeCell ref="C169:G169"/>
    <mergeCell ref="H169:N169"/>
    <mergeCell ref="O169:P169"/>
    <mergeCell ref="Q169:T169"/>
    <mergeCell ref="U169:AE169"/>
    <mergeCell ref="C170:G170"/>
    <mergeCell ref="H170:N170"/>
    <mergeCell ref="O170:P170"/>
    <mergeCell ref="Q170:T170"/>
    <mergeCell ref="U170:AE170"/>
    <mergeCell ref="C167:G167"/>
    <mergeCell ref="H167:N167"/>
    <mergeCell ref="AA81:AB81"/>
    <mergeCell ref="AA82:AB82"/>
    <mergeCell ref="AA83:AB83"/>
    <mergeCell ref="AA84:AB84"/>
    <mergeCell ref="AA85:AB85"/>
    <mergeCell ref="AA86:AB86"/>
    <mergeCell ref="AA87:AB87"/>
    <mergeCell ref="AA88:AB88"/>
    <mergeCell ref="AA89:AB89"/>
    <mergeCell ref="AA90:AB90"/>
    <mergeCell ref="AA91:AB91"/>
    <mergeCell ref="AA92:AB92"/>
    <mergeCell ref="AA93:AB93"/>
    <mergeCell ref="AA94:AB94"/>
    <mergeCell ref="AA95:AB95"/>
    <mergeCell ref="AA96:AB96"/>
    <mergeCell ref="AA63:AB63"/>
    <mergeCell ref="AA64:AB64"/>
    <mergeCell ref="AA65:AB65"/>
    <mergeCell ref="AA66:AB66"/>
    <mergeCell ref="AA67:AB67"/>
    <mergeCell ref="AA68:AB68"/>
    <mergeCell ref="AA69:AB69"/>
    <mergeCell ref="AA70:AB70"/>
    <mergeCell ref="AA71:AB71"/>
    <mergeCell ref="AA72:AB72"/>
    <mergeCell ref="AA73:AB73"/>
    <mergeCell ref="AA74:AB74"/>
    <mergeCell ref="AA75:AB75"/>
    <mergeCell ref="AA76:AB76"/>
    <mergeCell ref="AA77:AB77"/>
    <mergeCell ref="AA78:AB78"/>
    <mergeCell ref="AA97:AB97"/>
    <mergeCell ref="AA98:AB98"/>
    <mergeCell ref="AA99:AB99"/>
    <mergeCell ref="AA100:AB100"/>
    <mergeCell ref="AA101:AB101"/>
    <mergeCell ref="AA102:AB102"/>
    <mergeCell ref="AA103:AB103"/>
    <mergeCell ref="AA104:AB104"/>
    <mergeCell ref="AA105:AB105"/>
    <mergeCell ref="AA106:AB106"/>
    <mergeCell ref="AA107:AB107"/>
    <mergeCell ref="AA108:AB108"/>
    <mergeCell ref="AA109:AB109"/>
    <mergeCell ref="AA110:AB110"/>
    <mergeCell ref="AA111:AB111"/>
    <mergeCell ref="Y62:Z62"/>
    <mergeCell ref="Y63:Z63"/>
    <mergeCell ref="Y64:Z64"/>
    <mergeCell ref="Y65:Z65"/>
    <mergeCell ref="Y66:Z66"/>
    <mergeCell ref="Y67:Z67"/>
    <mergeCell ref="Y68:Z68"/>
    <mergeCell ref="Y69:Z69"/>
    <mergeCell ref="Y70:Z70"/>
    <mergeCell ref="Y71:Z71"/>
    <mergeCell ref="Y72:Z72"/>
    <mergeCell ref="Y73:Z73"/>
    <mergeCell ref="Y74:Z74"/>
    <mergeCell ref="Y75:Z75"/>
    <mergeCell ref="Y76:Z76"/>
    <mergeCell ref="Y77:Z77"/>
    <mergeCell ref="AA80:AB80"/>
    <mergeCell ref="Y78:Z78"/>
    <mergeCell ref="Y79:Z79"/>
    <mergeCell ref="Y80:Z80"/>
    <mergeCell ref="Y81:Z81"/>
    <mergeCell ref="Y82:Z82"/>
    <mergeCell ref="Y83:Z83"/>
    <mergeCell ref="Y84:Z84"/>
    <mergeCell ref="Y85:Z85"/>
    <mergeCell ref="Y86:Z86"/>
    <mergeCell ref="Y87:Z87"/>
    <mergeCell ref="Y88:Z88"/>
    <mergeCell ref="Y89:Z89"/>
    <mergeCell ref="Y90:Z90"/>
    <mergeCell ref="Y91:Z91"/>
    <mergeCell ref="Y92:Z92"/>
    <mergeCell ref="Y93:Z93"/>
    <mergeCell ref="Y94:Z94"/>
    <mergeCell ref="Y95:Z95"/>
    <mergeCell ref="Y96:Z96"/>
    <mergeCell ref="Y97:Z97"/>
    <mergeCell ref="Y98:Z98"/>
    <mergeCell ref="Y99:Z99"/>
    <mergeCell ref="Y100:Z100"/>
    <mergeCell ref="Y101:Z101"/>
    <mergeCell ref="Y102:Z102"/>
    <mergeCell ref="Y103:Z103"/>
    <mergeCell ref="Y104:Z104"/>
    <mergeCell ref="Y105:Z105"/>
    <mergeCell ref="Y106:Z106"/>
    <mergeCell ref="Y107:Z107"/>
    <mergeCell ref="Y108:Z108"/>
    <mergeCell ref="Y109:Z109"/>
    <mergeCell ref="Y110:Z110"/>
    <mergeCell ref="Y111:Z111"/>
    <mergeCell ref="V66:X66"/>
    <mergeCell ref="V67:X67"/>
    <mergeCell ref="V68:X68"/>
    <mergeCell ref="V69:X69"/>
    <mergeCell ref="V70:X70"/>
    <mergeCell ref="V71:X71"/>
    <mergeCell ref="V72:X72"/>
    <mergeCell ref="V73:X73"/>
    <mergeCell ref="V74:X74"/>
    <mergeCell ref="V75:X75"/>
    <mergeCell ref="V76:X76"/>
    <mergeCell ref="V77:X77"/>
    <mergeCell ref="V78:X78"/>
    <mergeCell ref="V79:X79"/>
    <mergeCell ref="V80:X80"/>
    <mergeCell ref="V81:X81"/>
    <mergeCell ref="V82:X82"/>
    <mergeCell ref="V103:X103"/>
    <mergeCell ref="V104:X104"/>
    <mergeCell ref="V105:X105"/>
    <mergeCell ref="V106:X106"/>
    <mergeCell ref="V107:X107"/>
    <mergeCell ref="V108:X108"/>
    <mergeCell ref="V109:X109"/>
    <mergeCell ref="V110:X110"/>
    <mergeCell ref="V111:X111"/>
    <mergeCell ref="S62:U62"/>
    <mergeCell ref="S63:U63"/>
    <mergeCell ref="S64:U64"/>
    <mergeCell ref="S65:U65"/>
    <mergeCell ref="S66:U66"/>
    <mergeCell ref="S67:U67"/>
    <mergeCell ref="S68:U68"/>
    <mergeCell ref="S69:U69"/>
    <mergeCell ref="S70:U70"/>
    <mergeCell ref="S71:U71"/>
    <mergeCell ref="S72:U72"/>
    <mergeCell ref="S73:U73"/>
    <mergeCell ref="S74:U74"/>
    <mergeCell ref="S75:U75"/>
    <mergeCell ref="S76:U76"/>
    <mergeCell ref="S77:U77"/>
    <mergeCell ref="S78:U78"/>
    <mergeCell ref="S79:U79"/>
    <mergeCell ref="S80:U80"/>
    <mergeCell ref="S81:U81"/>
    <mergeCell ref="V83:X83"/>
    <mergeCell ref="V84:X84"/>
    <mergeCell ref="S82:U82"/>
    <mergeCell ref="S83:U83"/>
    <mergeCell ref="S84:U84"/>
    <mergeCell ref="S85:U85"/>
    <mergeCell ref="S86:U86"/>
    <mergeCell ref="S87:U87"/>
    <mergeCell ref="S88:U88"/>
    <mergeCell ref="S89:U89"/>
    <mergeCell ref="S90:U90"/>
    <mergeCell ref="S91:U91"/>
    <mergeCell ref="S92:U92"/>
    <mergeCell ref="S93:U93"/>
    <mergeCell ref="S94:U94"/>
    <mergeCell ref="S95:U95"/>
    <mergeCell ref="S96:U96"/>
    <mergeCell ref="V100:X100"/>
    <mergeCell ref="V101:X101"/>
    <mergeCell ref="V85:X85"/>
    <mergeCell ref="V86:X86"/>
    <mergeCell ref="V87:X87"/>
    <mergeCell ref="V88:X88"/>
    <mergeCell ref="V89:X89"/>
    <mergeCell ref="V90:X90"/>
    <mergeCell ref="V91:X91"/>
    <mergeCell ref="V92:X92"/>
    <mergeCell ref="V93:X93"/>
    <mergeCell ref="V94:X94"/>
    <mergeCell ref="V95:X95"/>
    <mergeCell ref="V96:X96"/>
    <mergeCell ref="V97:X97"/>
    <mergeCell ref="V98:X98"/>
    <mergeCell ref="V99:X99"/>
    <mergeCell ref="S99:U99"/>
    <mergeCell ref="P66:R66"/>
    <mergeCell ref="P67:R67"/>
    <mergeCell ref="P68:R68"/>
    <mergeCell ref="P69:R69"/>
    <mergeCell ref="P70:R70"/>
    <mergeCell ref="P71:R71"/>
    <mergeCell ref="P72:R72"/>
    <mergeCell ref="P73:R73"/>
    <mergeCell ref="P74:R74"/>
    <mergeCell ref="P75:R75"/>
    <mergeCell ref="P76:R76"/>
    <mergeCell ref="P77:R77"/>
    <mergeCell ref="P78:R78"/>
    <mergeCell ref="P94:R94"/>
    <mergeCell ref="P95:R95"/>
    <mergeCell ref="P96:R96"/>
    <mergeCell ref="P97:R97"/>
    <mergeCell ref="P79:R79"/>
    <mergeCell ref="P80:R80"/>
    <mergeCell ref="S100:U100"/>
    <mergeCell ref="S101:U101"/>
    <mergeCell ref="S102:U102"/>
    <mergeCell ref="S103:U103"/>
    <mergeCell ref="S104:U104"/>
    <mergeCell ref="S105:U105"/>
    <mergeCell ref="S106:U106"/>
    <mergeCell ref="S107:U107"/>
    <mergeCell ref="S108:U108"/>
    <mergeCell ref="S109:U109"/>
    <mergeCell ref="S110:U110"/>
    <mergeCell ref="S111:U111"/>
    <mergeCell ref="S97:U97"/>
    <mergeCell ref="S98:U98"/>
    <mergeCell ref="P111:R111"/>
    <mergeCell ref="M63:O63"/>
    <mergeCell ref="M64:O64"/>
    <mergeCell ref="M65:O65"/>
    <mergeCell ref="M66:O66"/>
    <mergeCell ref="M67:O67"/>
    <mergeCell ref="M68:O68"/>
    <mergeCell ref="M69:O69"/>
    <mergeCell ref="M70:O70"/>
    <mergeCell ref="M71:O71"/>
    <mergeCell ref="M72:O72"/>
    <mergeCell ref="M73:O73"/>
    <mergeCell ref="M74:O74"/>
    <mergeCell ref="M75:O75"/>
    <mergeCell ref="M76:O76"/>
    <mergeCell ref="M77:O77"/>
    <mergeCell ref="M78:O78"/>
    <mergeCell ref="M79:O79"/>
    <mergeCell ref="M80:O80"/>
    <mergeCell ref="P81:R81"/>
    <mergeCell ref="P82:R82"/>
    <mergeCell ref="P83:R83"/>
    <mergeCell ref="P84:R84"/>
    <mergeCell ref="P85:R85"/>
    <mergeCell ref="P86:R86"/>
    <mergeCell ref="P87:R87"/>
    <mergeCell ref="P88:R88"/>
    <mergeCell ref="P89:R89"/>
    <mergeCell ref="P90:R90"/>
    <mergeCell ref="P91:R91"/>
    <mergeCell ref="P92:R92"/>
    <mergeCell ref="P93:R93"/>
    <mergeCell ref="M81:O81"/>
    <mergeCell ref="M82:O82"/>
    <mergeCell ref="M83:O83"/>
    <mergeCell ref="M84:O84"/>
    <mergeCell ref="M85:O85"/>
    <mergeCell ref="M86:O86"/>
    <mergeCell ref="M87:O87"/>
    <mergeCell ref="M88:O88"/>
    <mergeCell ref="M89:O89"/>
    <mergeCell ref="M90:O90"/>
    <mergeCell ref="M91:O91"/>
    <mergeCell ref="M92:O92"/>
    <mergeCell ref="M93:O93"/>
    <mergeCell ref="M94:O94"/>
    <mergeCell ref="M95:O95"/>
    <mergeCell ref="M96:O96"/>
    <mergeCell ref="J62:L62"/>
    <mergeCell ref="J63:L63"/>
    <mergeCell ref="J64:L64"/>
    <mergeCell ref="J65:L65"/>
    <mergeCell ref="J66:L66"/>
    <mergeCell ref="J67:L67"/>
    <mergeCell ref="J68:L68"/>
    <mergeCell ref="J69:L69"/>
    <mergeCell ref="J70:L70"/>
    <mergeCell ref="J71:L71"/>
    <mergeCell ref="J72:L72"/>
    <mergeCell ref="J73:L73"/>
    <mergeCell ref="J74:L74"/>
    <mergeCell ref="J75:L75"/>
    <mergeCell ref="J76:L76"/>
    <mergeCell ref="J77:L77"/>
    <mergeCell ref="J78:L78"/>
    <mergeCell ref="J79:L79"/>
    <mergeCell ref="J80:L80"/>
    <mergeCell ref="J81:L81"/>
    <mergeCell ref="J82:L82"/>
    <mergeCell ref="J83:L83"/>
    <mergeCell ref="J84:L84"/>
    <mergeCell ref="J85:L85"/>
    <mergeCell ref="J86:L86"/>
    <mergeCell ref="J87:L87"/>
    <mergeCell ref="J88:L88"/>
    <mergeCell ref="J89:L89"/>
    <mergeCell ref="J90:L90"/>
    <mergeCell ref="J91:L91"/>
    <mergeCell ref="J92:L92"/>
    <mergeCell ref="J93:L93"/>
    <mergeCell ref="J94:L94"/>
    <mergeCell ref="G83:I83"/>
    <mergeCell ref="J95:L95"/>
    <mergeCell ref="J96:L96"/>
    <mergeCell ref="J97:L97"/>
    <mergeCell ref="J98:L98"/>
    <mergeCell ref="J99:L99"/>
    <mergeCell ref="J100:L100"/>
    <mergeCell ref="J101:L101"/>
    <mergeCell ref="J102:L102"/>
    <mergeCell ref="J103:L103"/>
    <mergeCell ref="J104:L104"/>
    <mergeCell ref="J105:L105"/>
    <mergeCell ref="J106:L106"/>
    <mergeCell ref="G101:I101"/>
    <mergeCell ref="G102:I102"/>
    <mergeCell ref="G66:I66"/>
    <mergeCell ref="G67:I67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77:I77"/>
    <mergeCell ref="G78:I78"/>
    <mergeCell ref="G79:I79"/>
    <mergeCell ref="G80:I80"/>
    <mergeCell ref="G81:I81"/>
    <mergeCell ref="G82:I82"/>
    <mergeCell ref="D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D97:F97"/>
    <mergeCell ref="D66:F66"/>
    <mergeCell ref="D67:F67"/>
    <mergeCell ref="D68:F68"/>
    <mergeCell ref="D69:F69"/>
    <mergeCell ref="D70:F70"/>
    <mergeCell ref="D71:F71"/>
    <mergeCell ref="D72:F72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M97:O97"/>
    <mergeCell ref="M98:O98"/>
    <mergeCell ref="M99:O99"/>
    <mergeCell ref="M100:O100"/>
    <mergeCell ref="M101:O101"/>
    <mergeCell ref="M102:O102"/>
    <mergeCell ref="M103:O103"/>
    <mergeCell ref="M104:O104"/>
    <mergeCell ref="M105:O105"/>
    <mergeCell ref="M106:O106"/>
    <mergeCell ref="M107:O107"/>
    <mergeCell ref="M108:O108"/>
    <mergeCell ref="M109:O109"/>
    <mergeCell ref="M110:O110"/>
    <mergeCell ref="M111:O111"/>
    <mergeCell ref="G100:I100"/>
    <mergeCell ref="G84:I84"/>
    <mergeCell ref="G85:I85"/>
    <mergeCell ref="G86:I86"/>
    <mergeCell ref="G87:I87"/>
    <mergeCell ref="G88:I88"/>
    <mergeCell ref="G89:I89"/>
    <mergeCell ref="G90:I90"/>
    <mergeCell ref="G91:I91"/>
    <mergeCell ref="G92:I92"/>
    <mergeCell ref="G93:I93"/>
    <mergeCell ref="G94:I94"/>
    <mergeCell ref="G95:I95"/>
    <mergeCell ref="G96:I96"/>
    <mergeCell ref="G97:I97"/>
    <mergeCell ref="G98:I98"/>
    <mergeCell ref="G99:I99"/>
    <mergeCell ref="D98:F98"/>
    <mergeCell ref="D99:F99"/>
    <mergeCell ref="D100:F100"/>
    <mergeCell ref="D101:F101"/>
    <mergeCell ref="D102:F102"/>
    <mergeCell ref="D103:F103"/>
    <mergeCell ref="D104:F104"/>
    <mergeCell ref="D105:F105"/>
    <mergeCell ref="D106:F106"/>
    <mergeCell ref="D107:F107"/>
    <mergeCell ref="D108:F108"/>
    <mergeCell ref="D109:F109"/>
    <mergeCell ref="D110:F110"/>
    <mergeCell ref="D111:F111"/>
    <mergeCell ref="P112:R112"/>
    <mergeCell ref="D112:O112"/>
    <mergeCell ref="J111:L111"/>
    <mergeCell ref="P98:R98"/>
    <mergeCell ref="P99:R99"/>
    <mergeCell ref="P100:R100"/>
    <mergeCell ref="P101:R101"/>
    <mergeCell ref="P102:R102"/>
    <mergeCell ref="P103:R103"/>
    <mergeCell ref="P104:R104"/>
    <mergeCell ref="P105:R105"/>
    <mergeCell ref="P106:R106"/>
    <mergeCell ref="P107:R107"/>
    <mergeCell ref="P108:R108"/>
    <mergeCell ref="P109:R109"/>
    <mergeCell ref="P110:R110"/>
  </mergeCells>
  <printOptions horizontalCentered="1"/>
  <pageMargins left="0.393700787401575" right="0.393700787401575" top="0.393700787401575" bottom="0.393700787401575" header="0.31496062992126" footer="0.31496062992126"/>
  <pageSetup fitToHeight="0" orientation="portrait" paperSize="9" scale="5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>
    <pageSetUpPr fitToPage="1"/>
  </sheetPr>
  <dimension ref="B1:BU146"/>
  <sheetViews>
    <sheetView showGridLines="0" tabSelected="1" view="pageBreakPreview" zoomScale="90" zoomScaleNormal="70" zoomScaleSheetLayoutView="90" workbookViewId="0" topLeftCell="A1">
      <selection pane="topLeft" activeCell="G19" sqref="G19:AE19"/>
    </sheetView>
  </sheetViews>
  <sheetFormatPr defaultColWidth="9.14428571428571" defaultRowHeight="15"/>
  <cols>
    <col min="1" max="1" width="1.57142857142857" style="31" customWidth="1"/>
    <col min="2" max="2" width="1.71428571428571" style="31" customWidth="1"/>
    <col min="3" max="3" width="9" style="31" customWidth="1"/>
    <col min="4" max="4" width="10.2857142857143" style="31" customWidth="1"/>
    <col min="5" max="5" width="7.85714285714286" style="31" customWidth="1"/>
    <col min="6" max="6" width="5.71428571428571" style="31" customWidth="1"/>
    <col min="7" max="7" width="5.85714285714286" style="31" customWidth="1"/>
    <col min="8" max="8" width="6.14285714285714" style="31" customWidth="1"/>
    <col min="9" max="10" width="6" style="31" customWidth="1"/>
    <col min="11" max="13" width="5.71428571428571" style="31" customWidth="1"/>
    <col min="14" max="15" width="6.28571428571429" style="31" customWidth="1"/>
    <col min="16" max="19" width="5.71428571428571" style="31" customWidth="1"/>
    <col min="20" max="20" width="6.28571428571429" style="31" customWidth="1"/>
    <col min="21" max="26" width="5.71428571428571" style="31" customWidth="1"/>
    <col min="27" max="31" width="6.28571428571429" style="31" customWidth="1"/>
    <col min="32" max="32" width="2.71428571428571" style="31" customWidth="1"/>
    <col min="33" max="33" width="1.42857142857143" style="31" customWidth="1"/>
    <col min="34" max="34" width="9.14285714285714" style="31" customWidth="1"/>
    <col min="35" max="35" width="9.14285714285714" style="31" hidden="1" customWidth="1"/>
    <col min="36" max="36" width="15.2857142857143" style="31" hidden="1" customWidth="1"/>
    <col min="37" max="37" width="13.2857142857143" style="31" hidden="1" customWidth="1"/>
    <col min="38" max="38" width="58.7142857142857" style="31" hidden="1" customWidth="1"/>
    <col min="39" max="39" width="76.7142857142857" style="31" hidden="1" customWidth="1"/>
    <col min="40" max="40" width="113" style="31" hidden="1" customWidth="1"/>
    <col min="41" max="41" width="19" style="31" hidden="1" customWidth="1"/>
    <col min="42" max="42" width="9.14285714285714" style="31" customWidth="1"/>
    <col min="43" max="43" width="25.2857142857143" style="31" customWidth="1"/>
    <col min="44" max="16384" width="9.14285714285714" style="31"/>
  </cols>
  <sheetData>
    <row r="1" spans="2:7" ht="8.25" customHeight="1" thickBot="1">
      <c r="B1" s="426"/>
      <c r="C1" s="426"/>
      <c r="D1" s="426"/>
      <c r="E1" s="426"/>
      <c r="F1" s="426"/>
      <c r="G1" s="142"/>
    </row>
    <row r="2" spans="2:32" ht="11.25" customHeight="1" thickBot="1">
      <c r="B2" s="32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8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9"/>
    </row>
    <row r="3" spans="2:41" ht="30" customHeight="1">
      <c r="B3" s="69"/>
      <c r="C3" s="99"/>
      <c r="D3" s="27"/>
      <c r="E3" s="100"/>
      <c r="F3" s="431" t="s">
        <v>315</v>
      </c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2"/>
      <c r="AF3" s="1"/>
      <c r="AG3" s="66"/>
      <c r="AI3" s="63">
        <v>7.97</v>
      </c>
      <c r="AJ3" s="64" t="s">
        <v>146</v>
      </c>
      <c r="AK3" s="64" t="s">
        <v>168</v>
      </c>
      <c r="AL3" s="64" t="s">
        <v>160</v>
      </c>
      <c r="AM3" s="64" t="s">
        <v>365</v>
      </c>
      <c r="AN3" s="65" t="s">
        <v>161</v>
      </c>
      <c r="AO3" s="64" t="s">
        <v>193</v>
      </c>
    </row>
    <row r="4" spans="2:41" ht="18" customHeight="1">
      <c r="B4" s="69"/>
      <c r="C4" s="101"/>
      <c r="D4" s="2"/>
      <c r="E4" s="3"/>
      <c r="F4" s="433"/>
      <c r="G4" s="433"/>
      <c r="H4" s="433"/>
      <c r="I4" s="433"/>
      <c r="J4" s="433"/>
      <c r="K4" s="433"/>
      <c r="L4" s="433"/>
      <c r="M4" s="433"/>
      <c r="N4" s="433"/>
      <c r="O4" s="433"/>
      <c r="P4" s="433"/>
      <c r="Q4" s="433"/>
      <c r="R4" s="433"/>
      <c r="S4" s="433"/>
      <c r="T4" s="433"/>
      <c r="U4" s="433"/>
      <c r="V4" s="433"/>
      <c r="W4" s="433"/>
      <c r="X4" s="433"/>
      <c r="Y4" s="433"/>
      <c r="Z4" s="433"/>
      <c r="AA4" s="433"/>
      <c r="AB4" s="433"/>
      <c r="AC4" s="433"/>
      <c r="AD4" s="433"/>
      <c r="AE4" s="434"/>
      <c r="AF4" s="70"/>
      <c r="AG4" s="66"/>
      <c r="AI4" s="67">
        <v>13.80</v>
      </c>
      <c r="AJ4" s="64" t="s">
        <v>147</v>
      </c>
      <c r="AK4" s="64" t="s">
        <v>264</v>
      </c>
      <c r="AL4" s="64" t="s">
        <v>163</v>
      </c>
      <c r="AM4" s="64" t="s">
        <v>366</v>
      </c>
      <c r="AN4" s="64" t="s">
        <v>164</v>
      </c>
      <c r="AO4" s="64" t="s">
        <v>194</v>
      </c>
    </row>
    <row r="5" spans="2:41" ht="32.25" customHeight="1" thickBot="1">
      <c r="B5" s="69"/>
      <c r="C5" s="102"/>
      <c r="D5" s="16"/>
      <c r="E5" s="103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5"/>
      <c r="R5" s="435"/>
      <c r="S5" s="435"/>
      <c r="T5" s="435"/>
      <c r="U5" s="435"/>
      <c r="V5" s="435"/>
      <c r="W5" s="435"/>
      <c r="X5" s="435"/>
      <c r="Y5" s="435"/>
      <c r="Z5" s="435"/>
      <c r="AA5" s="435"/>
      <c r="AB5" s="435"/>
      <c r="AC5" s="435"/>
      <c r="AD5" s="435"/>
      <c r="AE5" s="436"/>
      <c r="AF5" s="70"/>
      <c r="AG5" s="66"/>
      <c r="AI5" s="63">
        <v>19.920000000000002</v>
      </c>
      <c r="AK5" s="65" t="s">
        <v>277</v>
      </c>
      <c r="AL5" s="64" t="s">
        <v>166</v>
      </c>
      <c r="AM5" s="64" t="s">
        <v>367</v>
      </c>
      <c r="AN5" s="64" t="s">
        <v>191</v>
      </c>
      <c r="AO5" s="64"/>
    </row>
    <row r="6" spans="2:41" ht="9.95" customHeight="1" thickBot="1">
      <c r="B6" s="69"/>
      <c r="C6" s="2"/>
      <c r="D6" s="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86"/>
      <c r="T6" s="86"/>
      <c r="U6" s="86"/>
      <c r="V6" s="86"/>
      <c r="W6" s="86"/>
      <c r="X6" s="5"/>
      <c r="Y6" s="2"/>
      <c r="Z6" s="90"/>
      <c r="AA6" s="90"/>
      <c r="AB6" s="71"/>
      <c r="AC6" s="71"/>
      <c r="AD6" s="71"/>
      <c r="AE6" s="71"/>
      <c r="AF6" s="70"/>
      <c r="AG6" s="66"/>
      <c r="AI6" s="134">
        <v>23.10</v>
      </c>
      <c r="AK6" s="64" t="s">
        <v>162</v>
      </c>
      <c r="AL6" s="64" t="s">
        <v>169</v>
      </c>
      <c r="AM6" s="64" t="s">
        <v>368</v>
      </c>
      <c r="AN6" s="64" t="s">
        <v>167</v>
      </c>
      <c r="AO6" s="64"/>
    </row>
    <row r="7" spans="2:41" ht="20.1" customHeight="1" thickBot="1">
      <c r="B7" s="69"/>
      <c r="C7" s="298" t="s">
        <v>158</v>
      </c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299"/>
      <c r="AD7" s="299"/>
      <c r="AE7" s="300"/>
      <c r="AF7" s="70"/>
      <c r="AG7" s="66"/>
      <c r="AI7" s="67">
        <v>34.50</v>
      </c>
      <c r="AJ7" s="64" t="s">
        <v>170</v>
      </c>
      <c r="AK7" s="64" t="s">
        <v>159</v>
      </c>
      <c r="AL7" s="64" t="s">
        <v>171</v>
      </c>
      <c r="AM7" s="64" t="s">
        <v>369</v>
      </c>
      <c r="AN7" s="64" t="s">
        <v>307</v>
      </c>
      <c r="AO7" s="64" t="s">
        <v>197</v>
      </c>
    </row>
    <row r="8" spans="2:41" ht="9.95" customHeight="1">
      <c r="B8" s="69"/>
      <c r="C8" s="72"/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70"/>
      <c r="AG8" s="66"/>
      <c r="AI8" s="63">
        <v>69</v>
      </c>
      <c r="AJ8" s="64" t="s">
        <v>172</v>
      </c>
      <c r="AK8" s="64" t="s">
        <v>165</v>
      </c>
      <c r="AL8" s="64" t="s">
        <v>173</v>
      </c>
      <c r="AM8" s="64" t="s">
        <v>370</v>
      </c>
      <c r="AN8" s="64" t="s">
        <v>308</v>
      </c>
      <c r="AO8" s="64" t="s">
        <v>198</v>
      </c>
    </row>
    <row r="9" spans="2:41" ht="20.1" customHeight="1">
      <c r="B9" s="69"/>
      <c r="C9" s="310" t="s">
        <v>135</v>
      </c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2"/>
      <c r="Q9" s="33"/>
      <c r="R9" s="372" t="s">
        <v>119</v>
      </c>
      <c r="S9" s="373"/>
      <c r="T9" s="373"/>
      <c r="U9" s="373"/>
      <c r="V9" s="373"/>
      <c r="W9" s="374"/>
      <c r="X9" s="46"/>
      <c r="Y9" s="449"/>
      <c r="Z9" s="449"/>
      <c r="AA9" s="449"/>
      <c r="AB9" s="449"/>
      <c r="AC9" s="379"/>
      <c r="AD9" s="379"/>
      <c r="AE9" s="379"/>
      <c r="AF9" s="70"/>
      <c r="AG9" s="66"/>
      <c r="AI9" s="63">
        <v>138</v>
      </c>
      <c r="AK9" s="64" t="s">
        <v>265</v>
      </c>
      <c r="AL9" s="64" t="s">
        <v>174</v>
      </c>
      <c r="AM9" s="64" t="s">
        <v>371</v>
      </c>
      <c r="AO9" s="64" t="s">
        <v>301</v>
      </c>
    </row>
    <row r="10" spans="2:40" ht="20.1" customHeight="1">
      <c r="B10" s="69"/>
      <c r="C10" s="438"/>
      <c r="D10" s="439"/>
      <c r="E10" s="439"/>
      <c r="F10" s="439"/>
      <c r="G10" s="439"/>
      <c r="H10" s="439"/>
      <c r="I10" s="439"/>
      <c r="J10" s="439"/>
      <c r="K10" s="439"/>
      <c r="L10" s="439"/>
      <c r="M10" s="439"/>
      <c r="N10" s="439"/>
      <c r="O10" s="439"/>
      <c r="P10" s="440"/>
      <c r="Q10" s="34"/>
      <c r="R10" s="430"/>
      <c r="S10" s="333"/>
      <c r="T10" s="333"/>
      <c r="U10" s="333"/>
      <c r="V10" s="333"/>
      <c r="W10" s="334"/>
      <c r="X10" s="46"/>
      <c r="Y10" s="377"/>
      <c r="Z10" s="377"/>
      <c r="AA10" s="377"/>
      <c r="AB10" s="377"/>
      <c r="AC10" s="378"/>
      <c r="AD10" s="379"/>
      <c r="AE10" s="379"/>
      <c r="AF10" s="70"/>
      <c r="AG10" s="66"/>
      <c r="AI10" s="63"/>
      <c r="AJ10" s="64">
        <v>220</v>
      </c>
      <c r="AK10" s="64"/>
      <c r="AL10" s="64" t="s">
        <v>175</v>
      </c>
      <c r="AN10" s="64" t="s">
        <v>196</v>
      </c>
    </row>
    <row r="11" spans="2:41" ht="9.95" customHeight="1">
      <c r="B11" s="69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34"/>
      <c r="R11" s="35"/>
      <c r="S11" s="35"/>
      <c r="T11" s="35"/>
      <c r="U11" s="35"/>
      <c r="V11" s="35"/>
      <c r="W11" s="35"/>
      <c r="X11" s="46"/>
      <c r="Y11" s="2"/>
      <c r="Z11" s="8"/>
      <c r="AA11" s="8"/>
      <c r="AB11" s="36"/>
      <c r="AC11" s="37"/>
      <c r="AD11" s="37"/>
      <c r="AE11" s="37"/>
      <c r="AF11" s="70"/>
      <c r="AG11" s="66"/>
      <c r="AI11" s="63"/>
      <c r="AJ11" s="64">
        <v>380</v>
      </c>
      <c r="AK11" s="64"/>
      <c r="AL11" s="64"/>
      <c r="AM11" s="64" t="s">
        <v>148</v>
      </c>
      <c r="AN11" s="64" t="s">
        <v>219</v>
      </c>
      <c r="AO11" s="64" t="s">
        <v>153</v>
      </c>
    </row>
    <row r="12" spans="2:41" ht="20.1" customHeight="1">
      <c r="B12" s="69"/>
      <c r="C12" s="310" t="s">
        <v>117</v>
      </c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2"/>
      <c r="Q12" s="34"/>
      <c r="R12" s="310" t="s">
        <v>182</v>
      </c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2"/>
      <c r="AF12" s="70"/>
      <c r="AG12" s="66"/>
      <c r="AI12" s="63"/>
      <c r="AK12" s="64"/>
      <c r="AL12" s="64" t="s">
        <v>330</v>
      </c>
      <c r="AM12" s="64" t="s">
        <v>150</v>
      </c>
      <c r="AN12" s="64" t="s">
        <v>220</v>
      </c>
      <c r="AO12" s="64" t="s">
        <v>154</v>
      </c>
    </row>
    <row r="13" spans="2:41" ht="20.1" customHeight="1">
      <c r="B13" s="69"/>
      <c r="C13" s="438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40"/>
      <c r="Q13" s="34"/>
      <c r="R13" s="443" t="s">
        <v>183</v>
      </c>
      <c r="S13" s="444"/>
      <c r="T13" s="398"/>
      <c r="U13" s="399"/>
      <c r="V13" s="399"/>
      <c r="W13" s="399"/>
      <c r="X13" s="399"/>
      <c r="Y13" s="400"/>
      <c r="Z13" s="443" t="s">
        <v>184</v>
      </c>
      <c r="AA13" s="444"/>
      <c r="AB13" s="398"/>
      <c r="AC13" s="399"/>
      <c r="AD13" s="399"/>
      <c r="AE13" s="400"/>
      <c r="AF13" s="70"/>
      <c r="AG13" s="66"/>
      <c r="AI13" s="63"/>
      <c r="AJ13" s="64" t="s">
        <v>178</v>
      </c>
      <c r="AK13" s="64"/>
      <c r="AL13" s="64" t="s">
        <v>149</v>
      </c>
      <c r="AM13" s="64" t="s">
        <v>151</v>
      </c>
      <c r="AN13" s="64" t="s">
        <v>221</v>
      </c>
      <c r="AO13" s="64" t="s">
        <v>155</v>
      </c>
    </row>
    <row r="14" spans="2:41" ht="9.95" customHeight="1">
      <c r="B14" s="6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34"/>
      <c r="R14" s="38"/>
      <c r="S14" s="38"/>
      <c r="T14" s="38"/>
      <c r="U14" s="38"/>
      <c r="V14" s="39"/>
      <c r="W14" s="39"/>
      <c r="X14" s="39"/>
      <c r="Y14" s="39"/>
      <c r="Z14" s="39"/>
      <c r="AA14" s="38"/>
      <c r="AB14" s="38"/>
      <c r="AC14" s="38"/>
      <c r="AD14" s="38"/>
      <c r="AE14" s="38"/>
      <c r="AF14" s="70"/>
      <c r="AG14" s="66"/>
      <c r="AI14" s="63"/>
      <c r="AJ14" s="64" t="s">
        <v>180</v>
      </c>
      <c r="AK14" s="64"/>
      <c r="AL14" s="64" t="s">
        <v>152</v>
      </c>
      <c r="AM14" s="64" t="s">
        <v>176</v>
      </c>
      <c r="AN14" s="64" t="s">
        <v>222</v>
      </c>
      <c r="AO14" s="64" t="s">
        <v>156</v>
      </c>
    </row>
    <row r="15" spans="2:41" ht="19.5" customHeight="1">
      <c r="B15" s="69"/>
      <c r="C15" s="9" t="s">
        <v>118</v>
      </c>
      <c r="D15" s="441"/>
      <c r="E15" s="442"/>
      <c r="F15" s="10"/>
      <c r="G15" s="348" t="s">
        <v>185</v>
      </c>
      <c r="H15" s="348"/>
      <c r="I15" s="448"/>
      <c r="J15" s="448"/>
      <c r="K15" s="448"/>
      <c r="L15" s="448"/>
      <c r="M15" s="10"/>
      <c r="N15" s="348" t="s">
        <v>186</v>
      </c>
      <c r="O15" s="348"/>
      <c r="P15" s="348"/>
      <c r="Q15" s="470"/>
      <c r="R15" s="471"/>
      <c r="S15" s="66"/>
      <c r="T15" s="375" t="s">
        <v>2</v>
      </c>
      <c r="U15" s="376"/>
      <c r="V15" s="445"/>
      <c r="W15" s="446"/>
      <c r="X15" s="446"/>
      <c r="Y15" s="446"/>
      <c r="Z15" s="446"/>
      <c r="AA15" s="446"/>
      <c r="AB15" s="446"/>
      <c r="AC15" s="446"/>
      <c r="AD15" s="446"/>
      <c r="AE15" s="447"/>
      <c r="AF15" s="70"/>
      <c r="AG15" s="66"/>
      <c r="AI15" s="63"/>
      <c r="AJ15" s="64"/>
      <c r="AK15" s="64"/>
      <c r="AL15" s="64" t="s">
        <v>181</v>
      </c>
      <c r="AM15" s="64" t="s">
        <v>177</v>
      </c>
      <c r="AN15" s="64"/>
      <c r="AO15" s="64" t="s">
        <v>157</v>
      </c>
    </row>
    <row r="16" spans="2:41" ht="9.95" customHeight="1">
      <c r="B16" s="6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34"/>
      <c r="R16" s="38"/>
      <c r="S16" s="38"/>
      <c r="T16" s="38"/>
      <c r="U16" s="38"/>
      <c r="V16" s="39"/>
      <c r="W16" s="39"/>
      <c r="X16" s="39"/>
      <c r="Y16" s="39"/>
      <c r="Z16" s="39"/>
      <c r="AA16" s="38"/>
      <c r="AB16" s="38"/>
      <c r="AC16" s="38"/>
      <c r="AD16" s="38"/>
      <c r="AE16" s="38"/>
      <c r="AF16" s="70"/>
      <c r="AG16" s="66"/>
      <c r="AI16" s="63"/>
      <c r="AJ16" s="64"/>
      <c r="AK16" s="64"/>
      <c r="AL16" s="64"/>
      <c r="AM16" s="64" t="s">
        <v>293</v>
      </c>
      <c r="AN16" s="64"/>
      <c r="AO16" s="64" t="s">
        <v>233</v>
      </c>
    </row>
    <row r="17" spans="2:40" ht="20.25" customHeight="1">
      <c r="B17" s="69"/>
      <c r="C17" s="386" t="s">
        <v>273</v>
      </c>
      <c r="D17" s="386"/>
      <c r="E17" s="386"/>
      <c r="F17" s="387"/>
      <c r="G17" s="387"/>
      <c r="H17" s="387"/>
      <c r="I17" s="387"/>
      <c r="J17" s="387"/>
      <c r="K17" s="387"/>
      <c r="L17" s="387"/>
      <c r="M17" s="8"/>
      <c r="N17" s="467" t="str">
        <f>IF(F17="Orçamento Estimado","Potência Geração","")</f>
        <v/>
      </c>
      <c r="O17" s="467"/>
      <c r="P17" s="467"/>
      <c r="Q17" s="145"/>
      <c r="R17" s="144" t="str">
        <f>IF(F17="Orçamento Estimado","kW","")</f>
        <v/>
      </c>
      <c r="S17" s="38"/>
      <c r="T17" s="348" t="s">
        <v>187</v>
      </c>
      <c r="U17" s="348"/>
      <c r="V17" s="348"/>
      <c r="W17" s="348"/>
      <c r="X17" s="348"/>
      <c r="Y17" s="348"/>
      <c r="Z17" s="388"/>
      <c r="AA17" s="388"/>
      <c r="AB17" s="388"/>
      <c r="AC17" s="388"/>
      <c r="AD17" s="388"/>
      <c r="AE17" s="388"/>
      <c r="AF17" s="70"/>
      <c r="AG17" s="66"/>
      <c r="AI17" s="63"/>
      <c r="AJ17" s="64"/>
      <c r="AK17" s="64"/>
      <c r="AL17" s="64"/>
      <c r="AM17" s="64" t="s">
        <v>179</v>
      </c>
      <c r="AN17" s="64"/>
    </row>
    <row r="18" spans="2:40" ht="9.95" customHeight="1">
      <c r="B18" s="6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34"/>
      <c r="R18" s="38"/>
      <c r="S18" s="38"/>
      <c r="T18" s="38"/>
      <c r="U18" s="38"/>
      <c r="V18" s="39"/>
      <c r="W18" s="39"/>
      <c r="X18" s="39"/>
      <c r="Y18" s="39"/>
      <c r="Z18" s="39"/>
      <c r="AA18" s="38"/>
      <c r="AB18" s="38"/>
      <c r="AC18" s="38"/>
      <c r="AD18" s="38"/>
      <c r="AE18" s="38"/>
      <c r="AF18" s="70"/>
      <c r="AG18" s="66"/>
      <c r="AI18" s="63"/>
      <c r="AJ18" s="64"/>
      <c r="AK18" s="64"/>
      <c r="AL18" s="64"/>
      <c r="AM18" s="64"/>
      <c r="AN18" s="64"/>
    </row>
    <row r="19" spans="2:41" ht="20.1" customHeight="1">
      <c r="B19" s="69"/>
      <c r="C19" s="310" t="s">
        <v>195</v>
      </c>
      <c r="D19" s="311"/>
      <c r="E19" s="311"/>
      <c r="F19" s="312"/>
      <c r="G19" s="390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  <c r="AC19" s="391"/>
      <c r="AD19" s="391"/>
      <c r="AE19" s="392"/>
      <c r="AF19" s="1"/>
      <c r="AG19" s="66"/>
      <c r="AI19" s="63">
        <v>21</v>
      </c>
      <c r="AJ19" s="64"/>
      <c r="AK19" s="64"/>
      <c r="AL19" s="64" t="s">
        <v>302</v>
      </c>
      <c r="AM19" s="64" t="s">
        <v>294</v>
      </c>
      <c r="AO19" s="64"/>
    </row>
    <row r="20" spans="2:41" ht="9.95" customHeight="1">
      <c r="B20" s="6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34"/>
      <c r="R20" s="38"/>
      <c r="S20" s="38"/>
      <c r="T20" s="38"/>
      <c r="U20" s="38"/>
      <c r="V20" s="39"/>
      <c r="W20" s="39"/>
      <c r="X20" s="39"/>
      <c r="Y20" s="39"/>
      <c r="Z20" s="39"/>
      <c r="AA20" s="38"/>
      <c r="AB20" s="38"/>
      <c r="AC20" s="38"/>
      <c r="AD20" s="38"/>
      <c r="AE20" s="38"/>
      <c r="AF20" s="1"/>
      <c r="AG20" s="66"/>
      <c r="AI20" s="63">
        <v>22</v>
      </c>
      <c r="AJ20" s="64"/>
      <c r="AK20" s="64" t="s">
        <v>100</v>
      </c>
      <c r="AL20" s="64">
        <v>4000</v>
      </c>
      <c r="AM20" s="64" t="s">
        <v>295</v>
      </c>
      <c r="AO20" s="64"/>
    </row>
    <row r="21" spans="2:41" ht="20.1" customHeight="1">
      <c r="B21" s="69"/>
      <c r="C21" s="468" t="str">
        <f>IF(G19="","",IF(G19="LIGAÇÃO NOVA DE UNIDADE CONSUMIDORA COM GERAÇÃO DISTRIBUÍDA (ver item abaixo)","Apresentar documentos conforme CAMPO 5 (verificar item 14)",IF(G19="CONEXÃO DE GD EM UNIDADE CONSUMIDORA EXISTENTE COM AUMENTO DE POTÊNCIA DISPONIBILIZADA (ver item abaixo)","Informar a conta contrato e apresentar documentos conforme CAMPO 5 (verificar item 14)",IF(G19="CONEXÃO DE GD EM UNIDADE CONSUMIDORA EXISTENTE SEM AUMENTO DE POTÊNCIA DISPONIBILIZADA (ver item abaixo)","Informar a conta contrato e apresentar documentos conforme CAMPO 5",IF(G19="CONEXÃO DE GD EM UNIDADE CONSUMIDORA EXISTENTE COM REDUÇÃO DE POTÊNCIA DISPONIBILIZADA (ver item abaixo)","Informar a conta contrato e apresentar documentos conforme CAMPO 5 (verificar item 14)",IF(G19="AUMENTO DA POTÊNCIA DE GERAÇÃO EM UC COM GD EXISTENTE SEM AUMENTO DE POTÊNCIA DISPONIBILIZADA (ver item abaixo)","Informar a conta contrato, potencia da GD existente e apresentar documentos conforme CAMPO 5",IF(G19="AUMENTO DA POTÊNCIA DE GERAÇÃO EM UC COM GD EXISTENTE COM AUMENTO DE POTÊNCIA DISPONIBILIZADA (ver item abaixo)","Informar a conta contrato, potencia da GD existente e apresentar documentos conforme CAMPO 5 (verificar item 14)","")))))))</f>
        <v/>
      </c>
      <c r="D21" s="468"/>
      <c r="E21" s="468"/>
      <c r="F21" s="468"/>
      <c r="G21" s="468"/>
      <c r="H21" s="468"/>
      <c r="I21" s="468"/>
      <c r="J21" s="468"/>
      <c r="K21" s="468"/>
      <c r="L21" s="468"/>
      <c r="M21" s="468"/>
      <c r="N21" s="468"/>
      <c r="O21" s="468"/>
      <c r="P21" s="468"/>
      <c r="Q21" s="468"/>
      <c r="R21" s="468"/>
      <c r="S21" s="468"/>
      <c r="T21" s="468"/>
      <c r="U21" s="469"/>
      <c r="V21" s="146"/>
      <c r="W21" s="449" t="str">
        <f>IF(OR(G19="AUMENTO DA POTÊNCIA DE GERAÇÃO EM UC COM GD EXISTENTE SEM AUMENTO DE POTÊNCIA DISPONIBILIZADA (ver item abaixo)",G19="AUMENTO DA POTÊNCIA DE GERAÇÃO EM UC COM GD EXISTENTE COM AUMENTO DE POTÊNCIA DISPONIBILIZADA (ver item abaixo)"),"Potência de Geração Existente","")</f>
        <v/>
      </c>
      <c r="X21" s="449"/>
      <c r="Y21" s="449"/>
      <c r="Z21" s="449"/>
      <c r="AA21" s="449"/>
      <c r="AB21" s="449"/>
      <c r="AC21" s="389"/>
      <c r="AD21" s="389"/>
      <c r="AE21" s="144" t="str">
        <f>IF(OR(G19="AUMENTO DA POTÊNCIA DE GERAÇÃO EM UC COM GD EXISTENTE SEM AUMENTO DE POTÊNCIA DISPONIBILIZADA (ver item abaixo)",G19="AUMENTO DA POTÊNCIA DE GERAÇÃO EM UC COM GD EXISTENTE COM AUMENTO DE POTÊNCIA DISPONIBILIZADA (ver item abaixo)"),"kW","")</f>
        <v/>
      </c>
      <c r="AF21" s="1"/>
      <c r="AG21" s="66"/>
      <c r="AI21" s="63">
        <v>23</v>
      </c>
      <c r="AJ21" s="64"/>
      <c r="AK21" s="64" t="s">
        <v>96</v>
      </c>
      <c r="AL21" s="64">
        <v>5000</v>
      </c>
      <c r="AM21" s="64" t="s">
        <v>296</v>
      </c>
      <c r="AN21" s="65" t="s">
        <v>274</v>
      </c>
      <c r="AO21" s="64"/>
    </row>
    <row r="22" spans="2:41" ht="9.95" customHeight="1">
      <c r="B22" s="6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34"/>
      <c r="R22" s="40"/>
      <c r="S22" s="40"/>
      <c r="T22" s="40"/>
      <c r="U22" s="40"/>
      <c r="V22" s="41"/>
      <c r="W22" s="41"/>
      <c r="X22" s="41"/>
      <c r="Y22" s="41"/>
      <c r="Z22" s="41"/>
      <c r="AA22" s="40"/>
      <c r="AB22" s="40"/>
      <c r="AC22" s="40"/>
      <c r="AD22" s="40"/>
      <c r="AE22" s="40"/>
      <c r="AF22" s="1"/>
      <c r="AG22" s="66"/>
      <c r="AI22" s="63">
        <v>24</v>
      </c>
      <c r="AJ22" s="64"/>
      <c r="AK22" s="64" t="s">
        <v>6</v>
      </c>
      <c r="AL22" s="64">
        <v>4500</v>
      </c>
      <c r="AM22" s="64" t="s">
        <v>297</v>
      </c>
      <c r="AN22" s="65" t="s">
        <v>275</v>
      </c>
      <c r="AO22" s="64"/>
    </row>
    <row r="23" spans="2:41" ht="20.1" customHeight="1">
      <c r="B23" s="6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34"/>
      <c r="R23" s="40"/>
      <c r="S23" s="40"/>
      <c r="T23" s="40"/>
      <c r="U23" s="40"/>
      <c r="V23" s="41"/>
      <c r="W23" s="466" t="s">
        <v>372</v>
      </c>
      <c r="X23" s="466"/>
      <c r="Y23" s="466"/>
      <c r="Z23" s="466"/>
      <c r="AA23" s="466"/>
      <c r="AB23" s="466"/>
      <c r="AC23" s="466"/>
      <c r="AD23" s="466"/>
      <c r="AE23" s="162"/>
      <c r="AF23" s="1"/>
      <c r="AG23" s="66"/>
      <c r="AI23" s="63">
        <v>25</v>
      </c>
      <c r="AJ23" s="64"/>
      <c r="AK23" s="64" t="s">
        <v>303</v>
      </c>
      <c r="AL23" s="64">
        <v>4000</v>
      </c>
      <c r="AM23" s="64"/>
      <c r="AN23" s="65"/>
      <c r="AO23" s="64"/>
    </row>
    <row r="24" spans="2:41" ht="9.95" customHeight="1">
      <c r="B24" s="6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34"/>
      <c r="R24" s="40"/>
      <c r="S24" s="40"/>
      <c r="T24" s="40"/>
      <c r="U24" s="40"/>
      <c r="V24" s="41"/>
      <c r="W24" s="41"/>
      <c r="X24" s="41"/>
      <c r="Y24" s="41"/>
      <c r="Z24" s="41"/>
      <c r="AA24" s="40"/>
      <c r="AB24" s="40"/>
      <c r="AC24" s="40"/>
      <c r="AD24" s="40"/>
      <c r="AE24" s="40"/>
      <c r="AF24" s="1"/>
      <c r="AG24" s="66"/>
      <c r="AI24" s="63" t="s">
        <v>337</v>
      </c>
      <c r="AJ24" s="64"/>
      <c r="AK24" s="64"/>
      <c r="AL24" s="64"/>
      <c r="AM24" s="64"/>
      <c r="AN24" s="65"/>
      <c r="AO24" s="64"/>
    </row>
    <row r="25" spans="2:41" ht="20.1" customHeight="1">
      <c r="B25" s="69"/>
      <c r="C25" s="310" t="s">
        <v>188</v>
      </c>
      <c r="D25" s="311"/>
      <c r="E25" s="311"/>
      <c r="F25" s="312"/>
      <c r="G25" s="427"/>
      <c r="H25" s="428"/>
      <c r="I25" s="428"/>
      <c r="J25" s="428"/>
      <c r="K25" s="428"/>
      <c r="L25" s="428"/>
      <c r="M25" s="428"/>
      <c r="N25" s="428"/>
      <c r="O25" s="428"/>
      <c r="P25" s="428"/>
      <c r="Q25" s="428"/>
      <c r="R25" s="428"/>
      <c r="S25" s="428"/>
      <c r="T25" s="429"/>
      <c r="V25" s="310" t="s">
        <v>190</v>
      </c>
      <c r="W25" s="311"/>
      <c r="X25" s="312"/>
      <c r="Y25" s="354"/>
      <c r="Z25" s="355"/>
      <c r="AA25" s="355"/>
      <c r="AB25" s="355"/>
      <c r="AC25" s="355"/>
      <c r="AD25" s="355"/>
      <c r="AE25" s="356"/>
      <c r="AF25" s="1"/>
      <c r="AG25" s="66"/>
      <c r="AJ25" s="64"/>
      <c r="AK25" s="64"/>
      <c r="AL25" s="64"/>
      <c r="AM25" s="64"/>
      <c r="AN25" s="64"/>
      <c r="AO25" s="64"/>
    </row>
    <row r="26" spans="2:41" ht="9.95" customHeight="1">
      <c r="B26" s="69"/>
      <c r="C26" s="43"/>
      <c r="D26" s="43"/>
      <c r="E26" s="43"/>
      <c r="F26" s="2"/>
      <c r="G26" s="44"/>
      <c r="H26" s="11"/>
      <c r="I26" s="2"/>
      <c r="J26" s="42"/>
      <c r="K26" s="2"/>
      <c r="L26" s="2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1"/>
      <c r="AG26" s="66"/>
      <c r="AJ26" s="64"/>
      <c r="AK26" s="64"/>
      <c r="AL26" s="64"/>
      <c r="AM26" s="64"/>
      <c r="AN26" s="64"/>
      <c r="AO26" s="64"/>
    </row>
    <row r="27" spans="2:41" ht="20.1" customHeight="1">
      <c r="B27" s="69"/>
      <c r="C27" s="310" t="s">
        <v>234</v>
      </c>
      <c r="D27" s="312"/>
      <c r="E27" s="98"/>
      <c r="G27" s="310" t="s">
        <v>189</v>
      </c>
      <c r="H27" s="311"/>
      <c r="I27" s="311"/>
      <c r="J27" s="312"/>
      <c r="K27" s="98"/>
      <c r="M27" s="310" t="s">
        <v>276</v>
      </c>
      <c r="N27" s="311"/>
      <c r="O27" s="311"/>
      <c r="P27" s="312"/>
      <c r="Q27" s="316"/>
      <c r="R27" s="437"/>
      <c r="S27" s="437"/>
      <c r="T27" s="437"/>
      <c r="U27" s="437"/>
      <c r="V27" s="437"/>
      <c r="W27" s="437"/>
      <c r="X27" s="437"/>
      <c r="Y27" s="437"/>
      <c r="Z27" s="437"/>
      <c r="AA27" s="437"/>
      <c r="AB27" s="437"/>
      <c r="AC27" s="437"/>
      <c r="AD27" s="437"/>
      <c r="AE27" s="317"/>
      <c r="AF27" s="1"/>
      <c r="AG27" s="66"/>
      <c r="AI27" s="64"/>
      <c r="AJ27" s="64"/>
      <c r="AK27" s="64"/>
      <c r="AL27" s="64"/>
      <c r="AM27" s="64"/>
      <c r="AN27" s="64"/>
      <c r="AO27" s="64"/>
    </row>
    <row r="28" spans="2:41" ht="9.95" customHeight="1">
      <c r="B28" s="69"/>
      <c r="C28" s="43"/>
      <c r="D28" s="43"/>
      <c r="E28" s="43"/>
      <c r="F28" s="2"/>
      <c r="G28" s="44"/>
      <c r="H28" s="11"/>
      <c r="I28" s="2"/>
      <c r="J28" s="42"/>
      <c r="K28" s="2"/>
      <c r="L28" s="2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1"/>
      <c r="AG28" s="66"/>
      <c r="AI28" s="64"/>
      <c r="AJ28" s="64"/>
      <c r="AK28" s="64"/>
      <c r="AL28" s="64"/>
      <c r="AM28" s="64"/>
      <c r="AN28" s="64"/>
      <c r="AO28" s="64"/>
    </row>
    <row r="29" spans="2:41" ht="20.1" customHeight="1">
      <c r="B29" s="69"/>
      <c r="C29" s="310" t="s">
        <v>226</v>
      </c>
      <c r="D29" s="311"/>
      <c r="E29" s="311"/>
      <c r="F29" s="311"/>
      <c r="G29" s="311"/>
      <c r="H29" s="312"/>
      <c r="I29" s="383"/>
      <c r="J29" s="385"/>
      <c r="L29" s="310" t="s">
        <v>224</v>
      </c>
      <c r="M29" s="311"/>
      <c r="N29" s="311"/>
      <c r="O29" s="311"/>
      <c r="P29" s="478"/>
      <c r="Q29" s="479"/>
      <c r="R29" s="68" t="s">
        <v>192</v>
      </c>
      <c r="S29" s="393" t="str">
        <f>IFERROR(P29/I29,"")</f>
        <v/>
      </c>
      <c r="T29" s="394"/>
      <c r="U29" s="68" t="s">
        <v>52</v>
      </c>
      <c r="W29" s="310" t="s">
        <v>225</v>
      </c>
      <c r="X29" s="311"/>
      <c r="Y29" s="312"/>
      <c r="Z29" s="478"/>
      <c r="AA29" s="479"/>
      <c r="AB29" s="68" t="s">
        <v>192</v>
      </c>
      <c r="AC29" s="393" t="str">
        <f>IFERROR(Z29/I29,"")</f>
        <v/>
      </c>
      <c r="AD29" s="394"/>
      <c r="AE29" s="68" t="s">
        <v>52</v>
      </c>
      <c r="AF29" s="1"/>
      <c r="AG29" s="66"/>
      <c r="AI29" s="64"/>
      <c r="AJ29" s="64"/>
      <c r="AK29" s="64"/>
      <c r="AL29" s="64"/>
      <c r="AM29" s="64"/>
      <c r="AN29" s="64"/>
      <c r="AO29" s="64"/>
    </row>
    <row r="30" spans="2:41" ht="9.95" customHeight="1">
      <c r="B30" s="69"/>
      <c r="C30" s="43"/>
      <c r="D30" s="43"/>
      <c r="E30" s="43"/>
      <c r="F30" s="2"/>
      <c r="G30" s="44"/>
      <c r="H30" s="11"/>
      <c r="I30" s="2"/>
      <c r="J30" s="42"/>
      <c r="K30" s="2"/>
      <c r="L30" s="2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1"/>
      <c r="AG30" s="66"/>
      <c r="AI30" s="64"/>
      <c r="AJ30" s="64"/>
      <c r="AK30" s="64"/>
      <c r="AL30" s="64"/>
      <c r="AM30" s="64"/>
      <c r="AN30" s="64"/>
      <c r="AO30" s="64"/>
    </row>
    <row r="31" spans="2:41" ht="20.1" customHeight="1">
      <c r="B31" s="69"/>
      <c r="C31" s="472" t="s">
        <v>223</v>
      </c>
      <c r="D31" s="473"/>
      <c r="E31" s="473"/>
      <c r="F31" s="474"/>
      <c r="G31" s="383"/>
      <c r="H31" s="384"/>
      <c r="I31" s="384"/>
      <c r="J31" s="384"/>
      <c r="K31" s="384"/>
      <c r="L31" s="384"/>
      <c r="M31" s="385"/>
      <c r="O31" s="318" t="s">
        <v>227</v>
      </c>
      <c r="P31" s="319"/>
      <c r="Q31" s="319"/>
      <c r="R31" s="319"/>
      <c r="S31" s="320"/>
      <c r="T31" s="383"/>
      <c r="U31" s="384"/>
      <c r="V31" s="385"/>
      <c r="X31" s="310" t="s">
        <v>228</v>
      </c>
      <c r="Y31" s="311"/>
      <c r="Z31" s="311"/>
      <c r="AA31" s="311"/>
      <c r="AB31" s="312"/>
      <c r="AC31" s="401"/>
      <c r="AD31" s="402"/>
      <c r="AE31" s="82" t="s">
        <v>18</v>
      </c>
      <c r="AF31" s="1"/>
      <c r="AG31" s="66"/>
      <c r="AI31" s="64"/>
      <c r="AJ31" s="64"/>
      <c r="AK31" s="64"/>
      <c r="AL31" s="64"/>
      <c r="AM31" s="64"/>
      <c r="AN31" s="64"/>
      <c r="AO31" s="64"/>
    </row>
    <row r="32" spans="2:41" ht="9.95" customHeight="1">
      <c r="B32" s="69"/>
      <c r="C32" s="43"/>
      <c r="D32" s="43"/>
      <c r="E32" s="43"/>
      <c r="F32" s="2"/>
      <c r="G32" s="44"/>
      <c r="H32" s="11"/>
      <c r="I32" s="2"/>
      <c r="J32" s="42"/>
      <c r="K32" s="2"/>
      <c r="L32" s="2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1"/>
      <c r="AG32" s="66"/>
      <c r="AI32" s="64"/>
      <c r="AJ32" s="64"/>
      <c r="AK32" s="64"/>
      <c r="AL32" s="64"/>
      <c r="AM32" s="64"/>
      <c r="AN32" s="64"/>
      <c r="AO32" s="64"/>
    </row>
    <row r="33" spans="2:41" ht="19.5" customHeight="1">
      <c r="B33" s="69"/>
      <c r="C33" s="310" t="s">
        <v>199</v>
      </c>
      <c r="D33" s="311"/>
      <c r="E33" s="311"/>
      <c r="F33" s="476"/>
      <c r="G33" s="477"/>
      <c r="I33" s="310" t="s">
        <v>305</v>
      </c>
      <c r="J33" s="311"/>
      <c r="K33" s="311"/>
      <c r="L33" s="312"/>
      <c r="M33" s="79" t="s">
        <v>200</v>
      </c>
      <c r="N33" s="450"/>
      <c r="O33" s="450"/>
      <c r="P33" s="68" t="s">
        <v>192</v>
      </c>
      <c r="Q33" s="79" t="s">
        <v>201</v>
      </c>
      <c r="R33" s="450"/>
      <c r="S33" s="450"/>
      <c r="T33" s="68" t="s">
        <v>192</v>
      </c>
      <c r="V33" s="372" t="s">
        <v>202</v>
      </c>
      <c r="W33" s="373"/>
      <c r="X33" s="373"/>
      <c r="Y33" s="373"/>
      <c r="Z33" s="374"/>
      <c r="AA33" s="395"/>
      <c r="AB33" s="396"/>
      <c r="AC33" s="396"/>
      <c r="AD33" s="396"/>
      <c r="AE33" s="397"/>
      <c r="AF33" s="1"/>
      <c r="AG33" s="66"/>
      <c r="AI33" s="64"/>
      <c r="AJ33" s="64"/>
      <c r="AK33" s="64"/>
      <c r="AL33" s="64"/>
      <c r="AM33" s="64"/>
      <c r="AN33" s="64"/>
      <c r="AO33" s="64"/>
    </row>
    <row r="34" spans="2:41" ht="9.95" customHeight="1">
      <c r="B34" s="69"/>
      <c r="C34" s="10"/>
      <c r="D34" s="84"/>
      <c r="E34" s="84"/>
      <c r="F34" s="84"/>
      <c r="G34" s="10"/>
      <c r="H34" s="84"/>
      <c r="I34" s="84"/>
      <c r="J34" s="84"/>
      <c r="K34" s="84"/>
      <c r="L34" s="83"/>
      <c r="M34" s="83"/>
      <c r="N34" s="83"/>
      <c r="O34" s="10"/>
      <c r="P34" s="84"/>
      <c r="Q34" s="84"/>
      <c r="R34" s="84"/>
      <c r="S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1"/>
      <c r="AG34" s="66"/>
      <c r="AI34" s="64"/>
      <c r="AJ34" s="64"/>
      <c r="AK34" s="64"/>
      <c r="AL34" s="64"/>
      <c r="AM34" s="64"/>
      <c r="AN34" s="64"/>
      <c r="AO34" s="64"/>
    </row>
    <row r="35" spans="2:41" ht="19.5" customHeight="1">
      <c r="B35" s="69"/>
      <c r="C35" s="310" t="s">
        <v>316</v>
      </c>
      <c r="D35" s="311"/>
      <c r="E35" s="311"/>
      <c r="F35" s="464" t="str">
        <f>IF(OR(F33="AZUL",F33="VERDE"),MAX(N33,N35),IF(F33="B-OPTANTE",D65,""))</f>
        <v/>
      </c>
      <c r="G35" s="465"/>
      <c r="H35" s="147" t="s">
        <v>192</v>
      </c>
      <c r="I35" s="10"/>
      <c r="J35" s="452" t="s">
        <v>310</v>
      </c>
      <c r="K35" s="452"/>
      <c r="L35" s="452"/>
      <c r="M35" s="452"/>
      <c r="N35" s="451"/>
      <c r="O35" s="451"/>
      <c r="P35" s="451"/>
      <c r="Q35" s="159" t="s">
        <v>192</v>
      </c>
      <c r="R35" s="150"/>
      <c r="S35" s="454" t="s">
        <v>311</v>
      </c>
      <c r="T35" s="454"/>
      <c r="U35" s="454"/>
      <c r="V35" s="453">
        <v>20</v>
      </c>
      <c r="W35" s="453"/>
      <c r="X35" s="159" t="s">
        <v>192</v>
      </c>
      <c r="Y35" s="160"/>
      <c r="Z35" s="455" t="str">
        <f>IF(OR(F33="",F33="B-OPTANTE",N35="",AC76="",AC76=0),"",IF(AC78="",IF(N35+V35&lt;AC76,"DEMANDA DE GERAÇÃO INSUFICIENTE","DEMANDA DE GERAÇÃO OK"),IF(N35+V35&lt;AC78,"DEMANDA DE GERAÇÃO INSUFICIENTE","DEMANDA DE GERAÇÃO OK")))</f>
        <v/>
      </c>
      <c r="AA35" s="455"/>
      <c r="AB35" s="455"/>
      <c r="AC35" s="455"/>
      <c r="AD35" s="455"/>
      <c r="AE35" s="455"/>
      <c r="AF35" s="1"/>
      <c r="AG35" s="66"/>
      <c r="AI35" s="161"/>
      <c r="AJ35" s="64"/>
      <c r="AK35" s="64"/>
      <c r="AL35" s="64"/>
      <c r="AM35" s="64"/>
      <c r="AN35" s="64"/>
      <c r="AO35" s="64"/>
    </row>
    <row r="36" spans="2:41" ht="9.95" customHeight="1">
      <c r="B36" s="69"/>
      <c r="C36" s="10"/>
      <c r="D36" s="148"/>
      <c r="E36" s="148"/>
      <c r="F36" s="148"/>
      <c r="G36" s="10"/>
      <c r="H36" s="148"/>
      <c r="I36" s="148"/>
      <c r="J36" s="148"/>
      <c r="K36" s="148"/>
      <c r="L36" s="83"/>
      <c r="M36" s="83"/>
      <c r="N36" s="83"/>
      <c r="O36" s="10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"/>
      <c r="AG36" s="66"/>
      <c r="AI36" s="64"/>
      <c r="AJ36" s="64"/>
      <c r="AK36" s="64"/>
      <c r="AL36" s="64"/>
      <c r="AM36" s="64"/>
      <c r="AN36" s="64"/>
      <c r="AO36" s="64"/>
    </row>
    <row r="37" spans="2:41" ht="19.5" customHeight="1">
      <c r="B37" s="69"/>
      <c r="C37" s="318" t="s">
        <v>338</v>
      </c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20"/>
      <c r="T37" s="475"/>
      <c r="U37" s="475"/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1"/>
      <c r="AG37" s="66"/>
      <c r="AI37" s="64"/>
      <c r="AJ37" s="64"/>
      <c r="AK37" s="64"/>
      <c r="AL37" s="64"/>
      <c r="AM37" s="64"/>
      <c r="AN37" s="64"/>
      <c r="AO37" s="64"/>
    </row>
    <row r="38" spans="2:33" ht="9.95" customHeight="1">
      <c r="B38" s="69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3"/>
      <c r="N38" s="89"/>
      <c r="O38" s="89"/>
      <c r="P38" s="89"/>
      <c r="Q38" s="89"/>
      <c r="R38" s="84"/>
      <c r="S38" s="84"/>
      <c r="T38" s="84"/>
      <c r="U38" s="84"/>
      <c r="V38" s="90"/>
      <c r="W38" s="90"/>
      <c r="X38" s="90"/>
      <c r="Y38" s="90"/>
      <c r="Z38" s="90"/>
      <c r="AA38" s="84"/>
      <c r="AB38" s="84"/>
      <c r="AC38" s="84"/>
      <c r="AD38" s="84"/>
      <c r="AE38" s="84"/>
      <c r="AF38" s="1"/>
      <c r="AG38" s="66"/>
    </row>
    <row r="39" spans="2:33" ht="20.1" customHeight="1">
      <c r="B39" s="69"/>
      <c r="C39" s="456" t="str">
        <f>IF(Q15="PA",AM3,IF(Q15="MA",AM4,IF(Q15="PI",AM5,IF(Q15="AL",AM6,IF(Q15="RS",AM7,IF(Q15="AP",AM8,IF(Q15="GO",AM9,"O conteúdo deste campo será exibido quando for selecionada a UF")))))))</f>
        <v>O conteúdo deste campo será exibido quando for selecionada a UF</v>
      </c>
      <c r="D39" s="457"/>
      <c r="E39" s="457"/>
      <c r="F39" s="457"/>
      <c r="G39" s="457"/>
      <c r="H39" s="457"/>
      <c r="I39" s="457"/>
      <c r="J39" s="457"/>
      <c r="K39" s="457"/>
      <c r="L39" s="457"/>
      <c r="M39" s="457"/>
      <c r="N39" s="457"/>
      <c r="O39" s="457"/>
      <c r="P39" s="457"/>
      <c r="Q39" s="457"/>
      <c r="R39" s="158"/>
      <c r="S39" s="157" t="s">
        <v>336</v>
      </c>
      <c r="T39" s="458"/>
      <c r="U39" s="459"/>
      <c r="V39" s="459"/>
      <c r="W39" s="459"/>
      <c r="X39" s="460"/>
      <c r="Y39" s="157" t="s">
        <v>138</v>
      </c>
      <c r="Z39" s="461"/>
      <c r="AA39" s="462"/>
      <c r="AB39" s="462"/>
      <c r="AC39" s="462"/>
      <c r="AD39" s="462"/>
      <c r="AE39" s="463"/>
      <c r="AF39" s="1"/>
      <c r="AG39" s="66"/>
    </row>
    <row r="40" spans="2:33" ht="15">
      <c r="B40" s="69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3"/>
      <c r="N40" s="89"/>
      <c r="O40" s="89"/>
      <c r="P40" s="89"/>
      <c r="Q40" s="89"/>
      <c r="R40" s="84"/>
      <c r="S40" s="84"/>
      <c r="T40" s="84"/>
      <c r="U40" s="84"/>
      <c r="V40" s="90"/>
      <c r="W40" s="90"/>
      <c r="X40" s="90"/>
      <c r="Y40" s="90"/>
      <c r="Z40" s="90"/>
      <c r="AA40" s="84"/>
      <c r="AB40" s="84"/>
      <c r="AC40" s="84"/>
      <c r="AD40" s="84"/>
      <c r="AE40" s="84"/>
      <c r="AF40" s="1"/>
      <c r="AG40" s="66"/>
    </row>
    <row r="41" spans="2:33" ht="21" customHeight="1">
      <c r="B41" s="69"/>
      <c r="C41" s="310" t="s">
        <v>261</v>
      </c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2"/>
      <c r="Q41" s="33"/>
      <c r="R41" s="327" t="s">
        <v>262</v>
      </c>
      <c r="S41" s="327"/>
      <c r="T41" s="327"/>
      <c r="U41" s="327"/>
      <c r="V41" s="327"/>
      <c r="W41" s="327"/>
      <c r="Y41" s="327" t="s">
        <v>263</v>
      </c>
      <c r="Z41" s="327"/>
      <c r="AA41" s="327"/>
      <c r="AB41" s="327"/>
      <c r="AC41" s="327"/>
      <c r="AD41" s="327"/>
      <c r="AE41" s="327"/>
      <c r="AF41" s="1"/>
      <c r="AG41" s="66"/>
    </row>
    <row r="42" spans="2:33" ht="18.95" customHeight="1">
      <c r="B42" s="69"/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328"/>
      <c r="N42" s="328"/>
      <c r="O42" s="328"/>
      <c r="P42" s="328"/>
      <c r="Q42" s="34"/>
      <c r="R42" s="328"/>
      <c r="S42" s="328"/>
      <c r="T42" s="328"/>
      <c r="U42" s="328"/>
      <c r="V42" s="328"/>
      <c r="W42" s="328"/>
      <c r="Y42" s="398"/>
      <c r="Z42" s="399"/>
      <c r="AA42" s="399"/>
      <c r="AB42" s="399"/>
      <c r="AC42" s="399"/>
      <c r="AD42" s="399"/>
      <c r="AE42" s="400"/>
      <c r="AF42" s="1"/>
      <c r="AG42" s="66"/>
    </row>
    <row r="43" spans="2:33" ht="12" customHeight="1" thickBot="1">
      <c r="B43" s="69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3"/>
      <c r="N43" s="89"/>
      <c r="O43" s="89"/>
      <c r="P43" s="89"/>
      <c r="Q43" s="89"/>
      <c r="R43" s="84"/>
      <c r="S43" s="84"/>
      <c r="T43" s="84"/>
      <c r="U43" s="84"/>
      <c r="V43" s="90"/>
      <c r="W43" s="90"/>
      <c r="X43" s="90"/>
      <c r="Y43" s="90"/>
      <c r="Z43" s="90"/>
      <c r="AA43" s="84"/>
      <c r="AB43" s="84"/>
      <c r="AC43" s="84"/>
      <c r="AD43" s="84"/>
      <c r="AE43" s="84"/>
      <c r="AF43" s="1"/>
      <c r="AG43" s="66"/>
    </row>
    <row r="44" spans="2:33" ht="20.1" customHeight="1" thickBot="1">
      <c r="B44" s="69"/>
      <c r="C44" s="298" t="s">
        <v>0</v>
      </c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300"/>
      <c r="AF44" s="1"/>
      <c r="AG44" s="66"/>
    </row>
    <row r="45" spans="2:33" ht="9.95" customHeight="1">
      <c r="B45" s="69"/>
      <c r="C45" s="72"/>
      <c r="D45" s="6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"/>
      <c r="AG45" s="66"/>
    </row>
    <row r="46" spans="2:33" ht="20.1" customHeight="1">
      <c r="B46" s="69"/>
      <c r="C46" s="310" t="s">
        <v>1</v>
      </c>
      <c r="D46" s="311"/>
      <c r="E46" s="311"/>
      <c r="F46" s="311"/>
      <c r="G46" s="311"/>
      <c r="H46" s="311"/>
      <c r="I46" s="311"/>
      <c r="J46" s="311"/>
      <c r="K46" s="312"/>
      <c r="L46" s="2"/>
      <c r="M46" s="372" t="s">
        <v>127</v>
      </c>
      <c r="N46" s="373"/>
      <c r="O46" s="373"/>
      <c r="P46" s="373"/>
      <c r="Q46" s="373"/>
      <c r="R46" s="373"/>
      <c r="S46" s="373"/>
      <c r="T46" s="373"/>
      <c r="U46" s="374"/>
      <c r="V46" s="46"/>
      <c r="W46" s="372" t="s">
        <v>204</v>
      </c>
      <c r="X46" s="373"/>
      <c r="Y46" s="373"/>
      <c r="Z46" s="373"/>
      <c r="AA46" s="373"/>
      <c r="AB46" s="373"/>
      <c r="AC46" s="373"/>
      <c r="AD46" s="373"/>
      <c r="AE46" s="374"/>
      <c r="AF46" s="1"/>
      <c r="AG46" s="66"/>
    </row>
    <row r="47" spans="2:33" ht="20.1" customHeight="1">
      <c r="B47" s="69"/>
      <c r="C47" s="380"/>
      <c r="D47" s="381"/>
      <c r="E47" s="381"/>
      <c r="F47" s="381"/>
      <c r="G47" s="381"/>
      <c r="H47" s="381"/>
      <c r="I47" s="381"/>
      <c r="J47" s="381"/>
      <c r="K47" s="382"/>
      <c r="L47" s="2"/>
      <c r="M47" s="329"/>
      <c r="N47" s="330"/>
      <c r="O47" s="330"/>
      <c r="P47" s="330"/>
      <c r="Q47" s="330"/>
      <c r="R47" s="330"/>
      <c r="S47" s="330"/>
      <c r="T47" s="330"/>
      <c r="U47" s="331"/>
      <c r="V47" s="12"/>
      <c r="W47" s="332" t="s">
        <v>128</v>
      </c>
      <c r="X47" s="332"/>
      <c r="Y47" s="333"/>
      <c r="Z47" s="333"/>
      <c r="AA47" s="333"/>
      <c r="AB47" s="333"/>
      <c r="AC47" s="334"/>
      <c r="AD47" s="91" t="s">
        <v>145</v>
      </c>
      <c r="AE47" s="87"/>
      <c r="AF47" s="1"/>
      <c r="AG47" s="66"/>
    </row>
    <row r="48" spans="2:33" ht="9.95" customHeight="1">
      <c r="B48" s="6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"/>
      <c r="AG48" s="66"/>
    </row>
    <row r="49" spans="2:33" ht="20.1" customHeight="1">
      <c r="B49" s="69"/>
      <c r="C49" s="310" t="s">
        <v>2</v>
      </c>
      <c r="D49" s="311"/>
      <c r="E49" s="311"/>
      <c r="F49" s="311"/>
      <c r="G49" s="311"/>
      <c r="H49" s="311"/>
      <c r="I49" s="311"/>
      <c r="J49" s="311"/>
      <c r="K49" s="312"/>
      <c r="L49" s="2"/>
      <c r="M49" s="372" t="s">
        <v>3</v>
      </c>
      <c r="N49" s="373"/>
      <c r="O49" s="373"/>
      <c r="P49" s="373"/>
      <c r="Q49" s="374"/>
      <c r="R49" s="74"/>
      <c r="S49" s="327" t="s">
        <v>4</v>
      </c>
      <c r="T49" s="327"/>
      <c r="U49" s="327"/>
      <c r="V49" s="327"/>
      <c r="W49" s="327"/>
      <c r="X49" s="327"/>
      <c r="Y49" s="2"/>
      <c r="Z49" s="372" t="s">
        <v>339</v>
      </c>
      <c r="AA49" s="373"/>
      <c r="AB49" s="373"/>
      <c r="AC49" s="373"/>
      <c r="AD49" s="373"/>
      <c r="AE49" s="374"/>
      <c r="AF49" s="1"/>
      <c r="AG49" s="66"/>
    </row>
    <row r="50" spans="2:33" ht="20.1" customHeight="1">
      <c r="B50" s="69"/>
      <c r="C50" s="335"/>
      <c r="D50" s="336"/>
      <c r="E50" s="336"/>
      <c r="F50" s="336"/>
      <c r="G50" s="336"/>
      <c r="H50" s="336"/>
      <c r="I50" s="336"/>
      <c r="J50" s="336"/>
      <c r="K50" s="337"/>
      <c r="L50" s="2"/>
      <c r="M50" s="398"/>
      <c r="N50" s="399"/>
      <c r="O50" s="399"/>
      <c r="P50" s="399"/>
      <c r="Q50" s="400"/>
      <c r="R50" s="74"/>
      <c r="S50" s="328"/>
      <c r="T50" s="328"/>
      <c r="U50" s="328"/>
      <c r="V50" s="328"/>
      <c r="W50" s="328"/>
      <c r="X50" s="328"/>
      <c r="Y50" s="2"/>
      <c r="Z50" s="398"/>
      <c r="AA50" s="399"/>
      <c r="AB50" s="399"/>
      <c r="AC50" s="399"/>
      <c r="AD50" s="399"/>
      <c r="AE50" s="400"/>
      <c r="AF50" s="1"/>
      <c r="AG50" s="66"/>
    </row>
    <row r="51" spans="2:33" ht="9.95" customHeight="1" thickBot="1">
      <c r="B51" s="6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"/>
      <c r="AG51" s="66"/>
    </row>
    <row r="52" spans="2:33" ht="19.5" customHeight="1" thickBot="1">
      <c r="B52" s="69"/>
      <c r="C52" s="298" t="s">
        <v>218</v>
      </c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99"/>
      <c r="AE52" s="300"/>
      <c r="AF52" s="1"/>
      <c r="AG52" s="66"/>
    </row>
    <row r="53" spans="2:33" ht="9.95" customHeight="1">
      <c r="B53" s="69"/>
      <c r="C53" s="73"/>
      <c r="D53" s="73"/>
      <c r="E53" s="73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7"/>
      <c r="Q53" s="7"/>
      <c r="R53" s="7"/>
      <c r="S53" s="7"/>
      <c r="T53" s="7"/>
      <c r="U53" s="7"/>
      <c r="V53" s="7"/>
      <c r="W53" s="12"/>
      <c r="X53" s="12"/>
      <c r="Y53" s="12"/>
      <c r="Z53" s="12"/>
      <c r="AA53" s="12"/>
      <c r="AB53" s="12"/>
      <c r="AC53" s="12"/>
      <c r="AD53" s="12"/>
      <c r="AE53" s="12"/>
      <c r="AF53" s="1"/>
      <c r="AG53" s="66"/>
    </row>
    <row r="54" spans="2:33" ht="20.1" customHeight="1">
      <c r="B54" s="69"/>
      <c r="C54" s="80" t="s">
        <v>203</v>
      </c>
      <c r="D54" s="338" t="s">
        <v>134</v>
      </c>
      <c r="E54" s="339"/>
      <c r="F54" s="340"/>
      <c r="G54" s="338" t="s">
        <v>205</v>
      </c>
      <c r="H54" s="339"/>
      <c r="I54" s="339"/>
      <c r="J54" s="339"/>
      <c r="K54" s="340"/>
      <c r="L54" s="338" t="s">
        <v>136</v>
      </c>
      <c r="M54" s="339"/>
      <c r="N54" s="339"/>
      <c r="O54" s="340"/>
      <c r="P54" s="338" t="s">
        <v>49</v>
      </c>
      <c r="Q54" s="339"/>
      <c r="R54" s="339"/>
      <c r="S54" s="340"/>
      <c r="T54" s="338" t="s">
        <v>50</v>
      </c>
      <c r="U54" s="339"/>
      <c r="V54" s="339"/>
      <c r="W54" s="339"/>
      <c r="X54" s="340"/>
      <c r="Y54" s="480" t="s">
        <v>206</v>
      </c>
      <c r="Z54" s="481"/>
      <c r="AA54" s="481"/>
      <c r="AB54" s="481"/>
      <c r="AC54" s="481"/>
      <c r="AD54" s="481"/>
      <c r="AE54" s="482"/>
      <c r="AF54" s="1"/>
      <c r="AG54" s="66"/>
    </row>
    <row r="55" spans="2:33" ht="20.1" customHeight="1">
      <c r="B55" s="69"/>
      <c r="C55" s="81">
        <v>1</v>
      </c>
      <c r="D55" s="341"/>
      <c r="E55" s="342"/>
      <c r="F55" s="343"/>
      <c r="G55" s="295"/>
      <c r="H55" s="296"/>
      <c r="I55" s="296"/>
      <c r="J55" s="296"/>
      <c r="K55" s="297"/>
      <c r="L55" s="295"/>
      <c r="M55" s="296"/>
      <c r="N55" s="296"/>
      <c r="O55" s="297"/>
      <c r="P55" s="295"/>
      <c r="Q55" s="296"/>
      <c r="R55" s="296"/>
      <c r="S55" s="297"/>
      <c r="T55" s="295"/>
      <c r="U55" s="296"/>
      <c r="V55" s="296"/>
      <c r="W55" s="296"/>
      <c r="X55" s="297"/>
      <c r="Y55" s="344"/>
      <c r="Z55" s="345"/>
      <c r="AA55" s="345"/>
      <c r="AB55" s="345"/>
      <c r="AC55" s="345"/>
      <c r="AD55" s="345"/>
      <c r="AE55" s="346"/>
      <c r="AF55" s="1"/>
      <c r="AG55" s="66"/>
    </row>
    <row r="56" spans="2:33" ht="20.1" customHeight="1">
      <c r="B56" s="69"/>
      <c r="C56" s="81">
        <v>2</v>
      </c>
      <c r="D56" s="341"/>
      <c r="E56" s="342"/>
      <c r="F56" s="343"/>
      <c r="G56" s="295"/>
      <c r="H56" s="296"/>
      <c r="I56" s="296"/>
      <c r="J56" s="296"/>
      <c r="K56" s="297"/>
      <c r="L56" s="295"/>
      <c r="M56" s="296"/>
      <c r="N56" s="296"/>
      <c r="O56" s="297"/>
      <c r="P56" s="295"/>
      <c r="Q56" s="296"/>
      <c r="R56" s="296"/>
      <c r="S56" s="297"/>
      <c r="T56" s="295"/>
      <c r="U56" s="296"/>
      <c r="V56" s="296"/>
      <c r="W56" s="296"/>
      <c r="X56" s="297"/>
      <c r="Y56" s="344"/>
      <c r="Z56" s="345"/>
      <c r="AA56" s="345"/>
      <c r="AB56" s="345"/>
      <c r="AC56" s="345"/>
      <c r="AD56" s="345"/>
      <c r="AE56" s="346"/>
      <c r="AF56" s="1"/>
      <c r="AG56" s="66"/>
    </row>
    <row r="57" spans="2:33" ht="20.1" customHeight="1">
      <c r="B57" s="69"/>
      <c r="C57" s="81">
        <v>3</v>
      </c>
      <c r="D57" s="341"/>
      <c r="E57" s="342"/>
      <c r="F57" s="343"/>
      <c r="G57" s="295"/>
      <c r="H57" s="296"/>
      <c r="I57" s="296"/>
      <c r="J57" s="296"/>
      <c r="K57" s="297"/>
      <c r="L57" s="295"/>
      <c r="M57" s="296"/>
      <c r="N57" s="296"/>
      <c r="O57" s="297"/>
      <c r="P57" s="295"/>
      <c r="Q57" s="296"/>
      <c r="R57" s="296"/>
      <c r="S57" s="297"/>
      <c r="T57" s="295"/>
      <c r="U57" s="296"/>
      <c r="V57" s="296"/>
      <c r="W57" s="296"/>
      <c r="X57" s="297"/>
      <c r="Y57" s="344"/>
      <c r="Z57" s="345"/>
      <c r="AA57" s="345"/>
      <c r="AB57" s="345"/>
      <c r="AC57" s="345"/>
      <c r="AD57" s="345"/>
      <c r="AE57" s="346"/>
      <c r="AF57" s="1"/>
      <c r="AG57" s="66"/>
    </row>
    <row r="58" spans="2:33" ht="20.1" customHeight="1">
      <c r="B58" s="69"/>
      <c r="C58" s="81">
        <v>4</v>
      </c>
      <c r="D58" s="341"/>
      <c r="E58" s="342"/>
      <c r="F58" s="343"/>
      <c r="G58" s="295"/>
      <c r="H58" s="296"/>
      <c r="I58" s="296"/>
      <c r="J58" s="296"/>
      <c r="K58" s="297"/>
      <c r="L58" s="295"/>
      <c r="M58" s="296"/>
      <c r="N58" s="296"/>
      <c r="O58" s="297"/>
      <c r="P58" s="295"/>
      <c r="Q58" s="296"/>
      <c r="R58" s="296"/>
      <c r="S58" s="297"/>
      <c r="T58" s="295"/>
      <c r="U58" s="296"/>
      <c r="V58" s="296"/>
      <c r="W58" s="296"/>
      <c r="X58" s="297"/>
      <c r="Y58" s="344"/>
      <c r="Z58" s="345"/>
      <c r="AA58" s="345"/>
      <c r="AB58" s="345"/>
      <c r="AC58" s="345"/>
      <c r="AD58" s="345"/>
      <c r="AE58" s="346"/>
      <c r="AF58" s="1"/>
      <c r="AG58" s="66"/>
    </row>
    <row r="59" spans="2:33" ht="20.1" customHeight="1">
      <c r="B59" s="69"/>
      <c r="C59" s="81">
        <v>5</v>
      </c>
      <c r="D59" s="341"/>
      <c r="E59" s="342"/>
      <c r="F59" s="343"/>
      <c r="G59" s="295"/>
      <c r="H59" s="296"/>
      <c r="I59" s="296"/>
      <c r="J59" s="296"/>
      <c r="K59" s="297"/>
      <c r="L59" s="295"/>
      <c r="M59" s="296"/>
      <c r="N59" s="296"/>
      <c r="O59" s="297"/>
      <c r="P59" s="295"/>
      <c r="Q59" s="296"/>
      <c r="R59" s="296"/>
      <c r="S59" s="297"/>
      <c r="T59" s="295"/>
      <c r="U59" s="296"/>
      <c r="V59" s="296"/>
      <c r="W59" s="296"/>
      <c r="X59" s="297"/>
      <c r="Y59" s="344"/>
      <c r="Z59" s="345"/>
      <c r="AA59" s="345"/>
      <c r="AB59" s="345"/>
      <c r="AC59" s="345"/>
      <c r="AD59" s="345"/>
      <c r="AE59" s="346"/>
      <c r="AF59" s="1"/>
      <c r="AG59" s="66"/>
    </row>
    <row r="60" spans="2:33" ht="20.1" customHeight="1">
      <c r="B60" s="69"/>
      <c r="C60" s="81">
        <v>6</v>
      </c>
      <c r="D60" s="341"/>
      <c r="E60" s="342"/>
      <c r="F60" s="343"/>
      <c r="G60" s="295"/>
      <c r="H60" s="296"/>
      <c r="I60" s="296"/>
      <c r="J60" s="296"/>
      <c r="K60" s="297"/>
      <c r="L60" s="295"/>
      <c r="M60" s="296"/>
      <c r="N60" s="296"/>
      <c r="O60" s="297"/>
      <c r="P60" s="295"/>
      <c r="Q60" s="296"/>
      <c r="R60" s="296"/>
      <c r="S60" s="297"/>
      <c r="T60" s="295"/>
      <c r="U60" s="296"/>
      <c r="V60" s="296"/>
      <c r="W60" s="296"/>
      <c r="X60" s="297"/>
      <c r="Y60" s="344"/>
      <c r="Z60" s="345"/>
      <c r="AA60" s="345"/>
      <c r="AB60" s="345"/>
      <c r="AC60" s="345"/>
      <c r="AD60" s="345"/>
      <c r="AE60" s="346"/>
      <c r="AF60" s="1"/>
      <c r="AG60" s="66"/>
    </row>
    <row r="61" spans="2:33" ht="20.1" customHeight="1">
      <c r="B61" s="69"/>
      <c r="C61" s="81">
        <v>7</v>
      </c>
      <c r="D61" s="341"/>
      <c r="E61" s="342"/>
      <c r="F61" s="343"/>
      <c r="G61" s="295"/>
      <c r="H61" s="296"/>
      <c r="I61" s="296"/>
      <c r="J61" s="296"/>
      <c r="K61" s="297"/>
      <c r="L61" s="295"/>
      <c r="M61" s="296"/>
      <c r="N61" s="296"/>
      <c r="O61" s="297"/>
      <c r="P61" s="295"/>
      <c r="Q61" s="296"/>
      <c r="R61" s="296"/>
      <c r="S61" s="297"/>
      <c r="T61" s="295"/>
      <c r="U61" s="296"/>
      <c r="V61" s="296"/>
      <c r="W61" s="296"/>
      <c r="X61" s="297"/>
      <c r="Y61" s="344"/>
      <c r="Z61" s="345"/>
      <c r="AA61" s="345"/>
      <c r="AB61" s="345"/>
      <c r="AC61" s="345"/>
      <c r="AD61" s="345"/>
      <c r="AE61" s="346"/>
      <c r="AF61" s="1"/>
      <c r="AG61" s="66"/>
    </row>
    <row r="62" spans="2:33" ht="20.1" customHeight="1">
      <c r="B62" s="69"/>
      <c r="C62" s="81">
        <v>8</v>
      </c>
      <c r="D62" s="341"/>
      <c r="E62" s="342"/>
      <c r="F62" s="343"/>
      <c r="G62" s="295"/>
      <c r="H62" s="296"/>
      <c r="I62" s="296"/>
      <c r="J62" s="296"/>
      <c r="K62" s="297"/>
      <c r="L62" s="295"/>
      <c r="M62" s="296"/>
      <c r="N62" s="296"/>
      <c r="O62" s="297"/>
      <c r="P62" s="295"/>
      <c r="Q62" s="296"/>
      <c r="R62" s="296"/>
      <c r="S62" s="297"/>
      <c r="T62" s="295"/>
      <c r="U62" s="296"/>
      <c r="V62" s="296"/>
      <c r="W62" s="296"/>
      <c r="X62" s="297"/>
      <c r="Y62" s="344"/>
      <c r="Z62" s="345"/>
      <c r="AA62" s="345"/>
      <c r="AB62" s="345"/>
      <c r="AC62" s="345"/>
      <c r="AD62" s="345"/>
      <c r="AE62" s="346"/>
      <c r="AF62" s="1"/>
      <c r="AG62" s="66"/>
    </row>
    <row r="63" spans="2:33" ht="20.1" customHeight="1">
      <c r="B63" s="69"/>
      <c r="C63" s="81">
        <v>9</v>
      </c>
      <c r="D63" s="341"/>
      <c r="E63" s="342"/>
      <c r="F63" s="343"/>
      <c r="G63" s="295"/>
      <c r="H63" s="296"/>
      <c r="I63" s="296"/>
      <c r="J63" s="296"/>
      <c r="K63" s="297"/>
      <c r="L63" s="295"/>
      <c r="M63" s="296"/>
      <c r="N63" s="296"/>
      <c r="O63" s="297"/>
      <c r="P63" s="295"/>
      <c r="Q63" s="296"/>
      <c r="R63" s="296"/>
      <c r="S63" s="297"/>
      <c r="T63" s="295"/>
      <c r="U63" s="296"/>
      <c r="V63" s="296"/>
      <c r="W63" s="296"/>
      <c r="X63" s="297"/>
      <c r="Y63" s="344"/>
      <c r="Z63" s="345"/>
      <c r="AA63" s="345"/>
      <c r="AB63" s="345"/>
      <c r="AC63" s="345"/>
      <c r="AD63" s="345"/>
      <c r="AE63" s="346"/>
      <c r="AF63" s="1"/>
      <c r="AG63" s="66"/>
    </row>
    <row r="64" spans="2:33" ht="20.1" customHeight="1">
      <c r="B64" s="69"/>
      <c r="C64" s="81">
        <v>10</v>
      </c>
      <c r="D64" s="341"/>
      <c r="E64" s="342"/>
      <c r="F64" s="343"/>
      <c r="G64" s="295"/>
      <c r="H64" s="296"/>
      <c r="I64" s="296"/>
      <c r="J64" s="296"/>
      <c r="K64" s="297"/>
      <c r="L64" s="295"/>
      <c r="M64" s="296"/>
      <c r="N64" s="296"/>
      <c r="O64" s="297"/>
      <c r="P64" s="295"/>
      <c r="Q64" s="296"/>
      <c r="R64" s="296"/>
      <c r="S64" s="297"/>
      <c r="T64" s="295"/>
      <c r="U64" s="296"/>
      <c r="V64" s="296"/>
      <c r="W64" s="296"/>
      <c r="X64" s="297"/>
      <c r="Y64" s="344"/>
      <c r="Z64" s="345"/>
      <c r="AA64" s="345"/>
      <c r="AB64" s="345"/>
      <c r="AC64" s="345"/>
      <c r="AD64" s="345"/>
      <c r="AE64" s="346"/>
      <c r="AF64" s="1"/>
      <c r="AG64" s="66"/>
    </row>
    <row r="65" spans="2:33" ht="20.1" customHeight="1">
      <c r="B65" s="69"/>
      <c r="C65" s="97" t="s">
        <v>139</v>
      </c>
      <c r="D65" s="500">
        <f>SUM(D55:F64)</f>
        <v>0</v>
      </c>
      <c r="E65" s="501"/>
      <c r="F65" s="502"/>
      <c r="G65" s="369"/>
      <c r="H65" s="370"/>
      <c r="I65" s="370"/>
      <c r="J65" s="370"/>
      <c r="K65" s="370"/>
      <c r="L65" s="370"/>
      <c r="M65" s="370"/>
      <c r="N65" s="370"/>
      <c r="O65" s="370"/>
      <c r="P65" s="370"/>
      <c r="Q65" s="370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370"/>
      <c r="AC65" s="370"/>
      <c r="AD65" s="370"/>
      <c r="AE65" s="371"/>
      <c r="AF65" s="1"/>
      <c r="AG65" s="66"/>
    </row>
    <row r="66" spans="2:33" ht="9.95" customHeight="1" thickBot="1">
      <c r="B66" s="69"/>
      <c r="C66" s="11"/>
      <c r="D66" s="48"/>
      <c r="E66" s="48"/>
      <c r="F66" s="13"/>
      <c r="G66" s="13"/>
      <c r="H66" s="13"/>
      <c r="I66" s="13"/>
      <c r="J66" s="14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1"/>
      <c r="AG66" s="66"/>
    </row>
    <row r="67" spans="2:33" ht="20.1" customHeight="1" thickBot="1">
      <c r="B67" s="69"/>
      <c r="C67" s="298" t="s">
        <v>360</v>
      </c>
      <c r="D67" s="299"/>
      <c r="E67" s="299"/>
      <c r="F67" s="299"/>
      <c r="G67" s="299"/>
      <c r="H67" s="299"/>
      <c r="I67" s="299"/>
      <c r="J67" s="299"/>
      <c r="K67" s="299"/>
      <c r="L67" s="299"/>
      <c r="M67" s="299"/>
      <c r="N67" s="299"/>
      <c r="O67" s="299"/>
      <c r="P67" s="299"/>
      <c r="Q67" s="299"/>
      <c r="R67" s="299"/>
      <c r="S67" s="299"/>
      <c r="T67" s="299"/>
      <c r="U67" s="299"/>
      <c r="V67" s="299"/>
      <c r="W67" s="299"/>
      <c r="X67" s="299"/>
      <c r="Y67" s="299"/>
      <c r="Z67" s="299"/>
      <c r="AA67" s="299"/>
      <c r="AB67" s="299"/>
      <c r="AC67" s="299"/>
      <c r="AD67" s="299"/>
      <c r="AE67" s="300"/>
      <c r="AF67" s="1"/>
      <c r="AG67" s="66"/>
    </row>
    <row r="68" spans="2:33" ht="20.1" customHeight="1">
      <c r="B68" s="69"/>
      <c r="C68" s="499" t="s">
        <v>5</v>
      </c>
      <c r="D68" s="499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499"/>
      <c r="P68" s="499"/>
      <c r="Q68" s="499"/>
      <c r="R68" s="499"/>
      <c r="S68" s="499"/>
      <c r="T68" s="499"/>
      <c r="U68" s="499"/>
      <c r="V68" s="499"/>
      <c r="W68" s="499"/>
      <c r="X68" s="499"/>
      <c r="Y68" s="499"/>
      <c r="Z68" s="499"/>
      <c r="AA68" s="499"/>
      <c r="AB68" s="499"/>
      <c r="AC68" s="499"/>
      <c r="AD68" s="499"/>
      <c r="AE68" s="499"/>
      <c r="AF68" s="1"/>
      <c r="AG68" s="66"/>
    </row>
    <row r="69" spans="2:33" ht="9.95" customHeight="1">
      <c r="B69" s="69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1"/>
      <c r="AG69" s="66"/>
    </row>
    <row r="70" spans="2:33" ht="20.1" customHeight="1">
      <c r="B70" s="69"/>
      <c r="C70" s="310" t="s">
        <v>298</v>
      </c>
      <c r="D70" s="311"/>
      <c r="E70" s="311"/>
      <c r="F70" s="312"/>
      <c r="G70" s="489"/>
      <c r="H70" s="490"/>
      <c r="I70" s="490"/>
      <c r="J70" s="490"/>
      <c r="K70" s="490"/>
      <c r="L70" s="490"/>
      <c r="M70" s="490"/>
      <c r="N70" s="490"/>
      <c r="O70" s="491"/>
      <c r="Q70" s="310" t="s">
        <v>208</v>
      </c>
      <c r="R70" s="311"/>
      <c r="S70" s="311"/>
      <c r="T70" s="311"/>
      <c r="U70" s="312"/>
      <c r="V70" s="316"/>
      <c r="W70" s="437"/>
      <c r="X70" s="437"/>
      <c r="Y70" s="437"/>
      <c r="Z70" s="437"/>
      <c r="AA70" s="437"/>
      <c r="AB70" s="437"/>
      <c r="AC70" s="437"/>
      <c r="AD70" s="437"/>
      <c r="AE70" s="317"/>
      <c r="AF70" s="1"/>
      <c r="AG70" s="66"/>
    </row>
    <row r="71" spans="2:33" ht="9.95" customHeight="1">
      <c r="B71" s="69"/>
      <c r="C71" s="10"/>
      <c r="D71" s="10"/>
      <c r="E71" s="7"/>
      <c r="F71" s="7"/>
      <c r="G71" s="7"/>
      <c r="H71" s="7"/>
      <c r="I71" s="10"/>
      <c r="J71" s="10"/>
      <c r="K71" s="10"/>
      <c r="L71" s="10"/>
      <c r="M71" s="7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7"/>
      <c r="AA71" s="7"/>
      <c r="AB71" s="49"/>
      <c r="AC71" s="49"/>
      <c r="AD71" s="49"/>
      <c r="AE71" s="49"/>
      <c r="AF71" s="1"/>
      <c r="AG71" s="66"/>
    </row>
    <row r="72" spans="2:33" ht="20.1" customHeight="1">
      <c r="B72" s="69"/>
      <c r="C72" s="310" t="s">
        <v>207</v>
      </c>
      <c r="D72" s="311"/>
      <c r="E72" s="311"/>
      <c r="F72" s="312"/>
      <c r="G72" s="489"/>
      <c r="H72" s="490"/>
      <c r="I72" s="490"/>
      <c r="J72" s="490"/>
      <c r="K72" s="490"/>
      <c r="L72" s="490"/>
      <c r="M72" s="490"/>
      <c r="N72" s="490"/>
      <c r="O72" s="491"/>
      <c r="Q72" s="310" t="s">
        <v>208</v>
      </c>
      <c r="R72" s="311"/>
      <c r="S72" s="311"/>
      <c r="T72" s="311"/>
      <c r="U72" s="312"/>
      <c r="V72" s="316"/>
      <c r="W72" s="437"/>
      <c r="X72" s="437"/>
      <c r="Y72" s="437"/>
      <c r="Z72" s="437"/>
      <c r="AA72" s="437"/>
      <c r="AB72" s="437"/>
      <c r="AC72" s="437"/>
      <c r="AD72" s="437"/>
      <c r="AE72" s="317"/>
      <c r="AF72" s="1"/>
      <c r="AG72" s="66"/>
    </row>
    <row r="73" spans="2:33" ht="9.95" customHeight="1">
      <c r="B73" s="69"/>
      <c r="C73" s="10"/>
      <c r="D73" s="10"/>
      <c r="E73" s="7"/>
      <c r="F73" s="7"/>
      <c r="G73" s="7"/>
      <c r="H73" s="7"/>
      <c r="I73" s="10"/>
      <c r="J73" s="10"/>
      <c r="K73" s="10"/>
      <c r="L73" s="10"/>
      <c r="M73" s="7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7"/>
      <c r="AA73" s="7"/>
      <c r="AB73" s="49"/>
      <c r="AC73" s="49"/>
      <c r="AD73" s="49"/>
      <c r="AE73" s="49"/>
      <c r="AF73" s="1"/>
      <c r="AG73" s="66"/>
    </row>
    <row r="74" spans="2:33" ht="20.1" customHeight="1">
      <c r="B74" s="69"/>
      <c r="C74" s="310" t="s">
        <v>309</v>
      </c>
      <c r="D74" s="311"/>
      <c r="E74" s="311"/>
      <c r="F74" s="311"/>
      <c r="G74" s="311"/>
      <c r="H74" s="312"/>
      <c r="I74" s="354"/>
      <c r="J74" s="355"/>
      <c r="K74" s="355"/>
      <c r="L74" s="355"/>
      <c r="M74" s="355"/>
      <c r="N74" s="355"/>
      <c r="O74" s="355"/>
      <c r="P74" s="355"/>
      <c r="Q74" s="355"/>
      <c r="R74" s="355"/>
      <c r="S74" s="355"/>
      <c r="T74" s="355"/>
      <c r="U74" s="356"/>
      <c r="V74" s="75"/>
      <c r="W74" s="348" t="s">
        <v>317</v>
      </c>
      <c r="X74" s="348"/>
      <c r="Y74" s="348"/>
      <c r="Z74" s="348"/>
      <c r="AA74" s="348"/>
      <c r="AB74" s="348"/>
      <c r="AC74" s="347" t="str">
        <f>IF(G70="","",IF(G70="SOLAR FOTOVOLTAICA",IF(AND(W21="Potência de Geração Existente",AE23="SIM"),IF('0'!P112&lt;='0'!K57+AC21,'0'!P112-AC21,'0'!K57),IF('0'!P112&lt;='0'!K57,'0'!P112,'0'!K57)),IF(G70="EÓLICA",IF('0'!P112&lt;='0'!Y138,'0'!P112,'0'!Y138),IF(G70="HIDRÁULICA",'0'!AB155,IF(G70="BIOMASSA (especificar ao lado o tipo de fonte primária)",'0'!H163,IF(G70="COGERAÇÃO QUALIFICADA",'0'!H163,IF(OR(G70="OUTRAS (especificar ao lado)",G70="HÍBRIDO (indicar potência total ao lado)"),'0'!H163,"")))))))</f>
        <v/>
      </c>
      <c r="AD74" s="347"/>
      <c r="AE74" s="147" t="s">
        <v>192</v>
      </c>
      <c r="AF74" s="1"/>
      <c r="AG74" s="66"/>
    </row>
    <row r="75" spans="2:33" ht="9.95" customHeight="1">
      <c r="B75" s="69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75"/>
      <c r="W75" s="94"/>
      <c r="X75" s="94"/>
      <c r="Y75" s="94"/>
      <c r="Z75" s="94"/>
      <c r="AA75" s="94"/>
      <c r="AB75" s="94"/>
      <c r="AC75" s="94"/>
      <c r="AD75" s="94"/>
      <c r="AE75" s="94"/>
      <c r="AF75" s="1"/>
      <c r="AG75" s="66"/>
    </row>
    <row r="76" spans="2:33" ht="20.1" customHeight="1">
      <c r="B76" s="69"/>
      <c r="C76" s="364" t="str">
        <f>IF(I74="","",IF(I74="AUTOCONSUMO LOCAL","NÃO É NECESSÁRIO PREENCHER A LISTA DE RATEIO","PREENCHER LISTA DE RATEIO DE CLIENTES NA GUIA 2 (OPCIONAL)"))</f>
        <v/>
      </c>
      <c r="D76" s="364"/>
      <c r="E76" s="364"/>
      <c r="F76" s="364"/>
      <c r="G76" s="364"/>
      <c r="H76" s="364"/>
      <c r="I76" s="364"/>
      <c r="J76" s="364"/>
      <c r="K76" s="364"/>
      <c r="L76" s="364"/>
      <c r="M76" s="364"/>
      <c r="N76" s="364"/>
      <c r="O76" s="364"/>
      <c r="P76" s="364"/>
      <c r="Q76" s="364"/>
      <c r="R76" s="364"/>
      <c r="S76" s="364"/>
      <c r="T76" s="364"/>
      <c r="U76" s="364"/>
      <c r="V76" s="146"/>
      <c r="W76" s="348" t="s">
        <v>318</v>
      </c>
      <c r="X76" s="348"/>
      <c r="Y76" s="348"/>
      <c r="Z76" s="348"/>
      <c r="AA76" s="348"/>
      <c r="AB76" s="348"/>
      <c r="AC76" s="347" t="str">
        <f>IFERROR(AC21+AC74,"")</f>
        <v/>
      </c>
      <c r="AD76" s="347"/>
      <c r="AE76" s="147" t="s">
        <v>192</v>
      </c>
      <c r="AF76" s="15"/>
      <c r="AG76" s="66"/>
    </row>
    <row r="77" spans="2:33" ht="9.95" customHeight="1">
      <c r="B77" s="69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75"/>
      <c r="W77" s="151"/>
      <c r="X77" s="151"/>
      <c r="Y77" s="151"/>
      <c r="Z77" s="151"/>
      <c r="AA77" s="151"/>
      <c r="AB77" s="151"/>
      <c r="AC77" s="151"/>
      <c r="AD77" s="151"/>
      <c r="AE77" s="151"/>
      <c r="AF77" s="1"/>
      <c r="AG77" s="66"/>
    </row>
    <row r="78" spans="2:33" ht="20.1" customHeight="1">
      <c r="B78" s="69"/>
      <c r="C78" s="310" t="s">
        <v>304</v>
      </c>
      <c r="D78" s="311"/>
      <c r="E78" s="312"/>
      <c r="F78" s="495" t="str">
        <f>IF(F17="","Selecione o tipo de orçamento",IF(AC74="","",IF(OR(F17="Orçamento Estimado",AC74&lt;=500,I74="GERAÇÃO COMPARTILHADA",I74="EMPREENDIMENTO DE MÚLTIPLAS UNIDADES CONSUMIDORAS"),"Não é necessário apresentar",IF(AND(AC74&gt;500,AC74&lt;1000),IF(G70="SOLAR FOTOVOLTAICA",0.025*AC74*AL20,IF(G70="HIDRÁULICA",0.025*AC74*AL21,IF(G70="EÓLICA",0.025*AC74*AL22,IF(OR(G70="BIOMASSA (especificar ao lado o tipo de fonte primária)",G70="COGERAÇÃO QUALIFICADA"),0.025*AC74*AL23,"Selecionar Tipo de Fonte Primária")))),IF(AND(AC74&gt;=1000,AC74&lt;=5000),IF(G70="SOLAR FOTOVOLTAICA",0.05*AC74*AL20,IF(G70="HIDRÁULICA",0.05*AC74*AL21,IF(G70="EÓLICA",0.05*AC74*AL22,IF(OR(G70="BIOMASSA (especificar ao lado o tipo de fonte primária)",G70="COGERAÇÃO QUALIFICADA"),0.05*AC74*AL23,"Selecionar Tipo de Fonte Primária")))),"")))))</f>
        <v>Selecione o tipo de orçamento</v>
      </c>
      <c r="G78" s="496"/>
      <c r="H78" s="496"/>
      <c r="I78" s="496"/>
      <c r="J78" s="496"/>
      <c r="K78" s="497"/>
      <c r="L78" s="10"/>
      <c r="M78" s="310" t="s">
        <v>287</v>
      </c>
      <c r="N78" s="311"/>
      <c r="O78" s="311"/>
      <c r="P78" s="311"/>
      <c r="Q78" s="311"/>
      <c r="R78" s="311"/>
      <c r="S78" s="312"/>
      <c r="T78" s="141"/>
      <c r="U78" s="156"/>
      <c r="V78" s="156"/>
      <c r="W78" s="348" t="s">
        <v>333</v>
      </c>
      <c r="X78" s="348"/>
      <c r="Y78" s="348"/>
      <c r="Z78" s="348"/>
      <c r="AA78" s="348"/>
      <c r="AB78" s="348"/>
      <c r="AC78" s="349"/>
      <c r="AD78" s="349"/>
      <c r="AE78" s="147" t="s">
        <v>192</v>
      </c>
      <c r="AF78" s="15"/>
      <c r="AG78" s="66"/>
    </row>
    <row r="79" spans="2:33" ht="9.95" customHeight="1">
      <c r="B79" s="69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75"/>
      <c r="W79" s="151"/>
      <c r="X79" s="151"/>
      <c r="Y79" s="151"/>
      <c r="Z79" s="151"/>
      <c r="AA79" s="151"/>
      <c r="AB79" s="151"/>
      <c r="AC79" s="151"/>
      <c r="AD79" s="151"/>
      <c r="AE79" s="151"/>
      <c r="AF79" s="1"/>
      <c r="AG79" s="66"/>
    </row>
    <row r="80" spans="2:33" ht="20.1" customHeight="1">
      <c r="B80" s="69"/>
      <c r="C80" s="310" t="s">
        <v>209</v>
      </c>
      <c r="D80" s="312"/>
      <c r="E80" s="350" t="str">
        <f>IF(OR(F35="",AC76="",AC76&gt;F35),"",IF(AC76&lt;=2500,"ATENDIMENTO EM TENSÃO INFERIOR A 69 kV (13.8 kV ou 23.1 ou 34.5 kV)",IF(AND(AC76&gt;2500,AC76&lt;=5000),"ATENDIMENTO EM TENSÃO ≥ 69 kV (69 kV OU 138 kV) OU CONFORME ORÇAMENTO DE CONEXÃO","")))</f>
        <v/>
      </c>
      <c r="F80" s="351"/>
      <c r="G80" s="351"/>
      <c r="H80" s="351"/>
      <c r="I80" s="351"/>
      <c r="J80" s="351"/>
      <c r="K80" s="351"/>
      <c r="L80" s="351"/>
      <c r="M80" s="351"/>
      <c r="N80" s="351"/>
      <c r="O80" s="351"/>
      <c r="P80" s="351"/>
      <c r="Q80" s="351"/>
      <c r="R80" s="351"/>
      <c r="S80" s="351"/>
      <c r="T80" s="351"/>
      <c r="U80" s="351"/>
      <c r="V80" s="351"/>
      <c r="W80" s="146"/>
      <c r="X80" s="149"/>
      <c r="Y80" s="310" t="s">
        <v>229</v>
      </c>
      <c r="Z80" s="311"/>
      <c r="AA80" s="311"/>
      <c r="AB80" s="312"/>
      <c r="AC80" s="313"/>
      <c r="AD80" s="314"/>
      <c r="AE80" s="315"/>
      <c r="AF80" s="15"/>
      <c r="AG80" s="66"/>
    </row>
    <row r="81" spans="2:33" ht="10.5" customHeight="1">
      <c r="B81" s="69"/>
      <c r="C81" s="10"/>
      <c r="D81" s="10"/>
      <c r="E81" s="7"/>
      <c r="F81" s="7"/>
      <c r="G81" s="7"/>
      <c r="H81" s="7"/>
      <c r="I81" s="10"/>
      <c r="J81" s="10"/>
      <c r="K81" s="10"/>
      <c r="L81" s="10"/>
      <c r="M81" s="7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7"/>
      <c r="AA81" s="7"/>
      <c r="AB81" s="49"/>
      <c r="AC81" s="49"/>
      <c r="AD81" s="49"/>
      <c r="AE81" s="49"/>
      <c r="AF81" s="15"/>
      <c r="AG81" s="66"/>
    </row>
    <row r="82" spans="2:33" ht="20.1" customHeight="1">
      <c r="B82" s="69"/>
      <c r="C82" s="310" t="s">
        <v>331</v>
      </c>
      <c r="D82" s="311"/>
      <c r="E82" s="312"/>
      <c r="F82" s="353"/>
      <c r="G82" s="353"/>
      <c r="H82" s="353"/>
      <c r="I82" s="353"/>
      <c r="J82" s="353"/>
      <c r="K82" s="353"/>
      <c r="L82" s="353"/>
      <c r="M82" s="353"/>
      <c r="N82" s="353"/>
      <c r="O82" s="353"/>
      <c r="P82" s="353"/>
      <c r="Q82" s="353"/>
      <c r="R82" s="353"/>
      <c r="S82" s="353"/>
      <c r="T82" s="353"/>
      <c r="U82" s="353"/>
      <c r="V82" s="353"/>
      <c r="W82" s="156"/>
      <c r="X82" s="350" t="str">
        <f>IF(OR(F33="",AC76="",AC76=0),"",IF(AC76&lt;=5000,IF(AC78&gt;AC76,"NOK: PMI &gt; PGT",IF(AND(OR(F33="AZUL",F33="VERDE"),AC78="",AC76&lt;=N35+V35),"OK: PGT ≤ DG+CP",IF(AND(OR(F33="AZUL",F33="VERDE"),AC78="",AC76&gt;N35+V35),"NOK: PGT &gt; DG+CP",IF(AND(OR(F33="AZUL",F33="VERDE"),AC78&lt;=N35+V35),"OK: PMI ≤ DG+CP",IF(AND(OR(F33="AZUL",F33="VERDE"),AC78&gt;N35+V35),"NOK: PMI &gt; DG+CP",IF(AND(F33="B-OPTANTE",AC76&lt;=F35),"OK: PGT ≤ PD","NOK PGT&gt;PD")))))),"PGT ACIMA DO LIMITE DE MINIGERAÇÃO"))</f>
        <v/>
      </c>
      <c r="Y82" s="351"/>
      <c r="Z82" s="351"/>
      <c r="AA82" s="351"/>
      <c r="AB82" s="351"/>
      <c r="AC82" s="351"/>
      <c r="AD82" s="351"/>
      <c r="AE82" s="352"/>
      <c r="AF82" s="15"/>
      <c r="AG82" s="66"/>
    </row>
    <row r="83" spans="2:33" ht="9.95" customHeight="1">
      <c r="B83" s="69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1"/>
      <c r="AG83" s="66"/>
    </row>
    <row r="84" spans="2:33" ht="20.1" customHeight="1">
      <c r="B84" s="69"/>
      <c r="C84" s="498" t="str">
        <f>IF(AND(OR(AD122="",AD122="NÃO"),OR(AD124="",AD124="NÃO")),"",IF(COUNTIF(AD122:AE124,"SIM")&gt;1,"Selecionar apenas uma categoria de dispensa da análise de inversão de fluxo",IF(AND(AD124="SIM",I74&lt;&gt;"Autoconsumo Local"),"Fast Track, a modalidade de compensação deve ser AUTOCONSUMO LOCAL",IF(AND(AD124="SIM",AC76&gt;7.5),"PGT Acima do Limite de 7,5 kW",IF(AND(AD122="SIM",I74&lt;&gt;"Autoconsumo Local"),"Grid Zero, a modalidade de compensação deve ser AUTOCONSUMO LOCAL",IF(AND(AD122="SIM",AC78&lt;&gt;0),"Grid Zero, a Potência Máxima Injetável deve ser 0",""))))))</f>
        <v/>
      </c>
      <c r="D84" s="498"/>
      <c r="E84" s="498"/>
      <c r="F84" s="498"/>
      <c r="G84" s="498"/>
      <c r="H84" s="498"/>
      <c r="I84" s="498"/>
      <c r="J84" s="498"/>
      <c r="K84" s="498"/>
      <c r="L84" s="498"/>
      <c r="M84" s="498"/>
      <c r="N84" s="498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1"/>
      <c r="AG84" s="66"/>
    </row>
    <row r="85" spans="2:33" ht="9.95" customHeight="1" thickBot="1">
      <c r="B85" s="69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1"/>
      <c r="AG85" s="66"/>
    </row>
    <row r="86" spans="2:33" ht="20.1" customHeight="1" thickBot="1">
      <c r="B86" s="69"/>
      <c r="C86" s="298" t="s">
        <v>299</v>
      </c>
      <c r="D86" s="299"/>
      <c r="E86" s="299"/>
      <c r="F86" s="299"/>
      <c r="G86" s="299"/>
      <c r="H86" s="299"/>
      <c r="I86" s="299"/>
      <c r="J86" s="299"/>
      <c r="K86" s="299"/>
      <c r="L86" s="299"/>
      <c r="M86" s="299"/>
      <c r="N86" s="299"/>
      <c r="O86" s="299"/>
      <c r="P86" s="299"/>
      <c r="Q86" s="299"/>
      <c r="R86" s="299"/>
      <c r="S86" s="299"/>
      <c r="T86" s="299"/>
      <c r="U86" s="299"/>
      <c r="V86" s="299"/>
      <c r="W86" s="299"/>
      <c r="X86" s="299"/>
      <c r="Y86" s="299"/>
      <c r="Z86" s="299"/>
      <c r="AA86" s="299"/>
      <c r="AB86" s="299"/>
      <c r="AC86" s="299"/>
      <c r="AD86" s="299"/>
      <c r="AE86" s="300"/>
      <c r="AF86" s="1"/>
      <c r="AG86" s="66"/>
    </row>
    <row r="87" spans="2:33" ht="9.95" customHeight="1">
      <c r="B87" s="69"/>
      <c r="C87" s="50"/>
      <c r="D87" s="84"/>
      <c r="E87" s="84"/>
      <c r="F87" s="84"/>
      <c r="G87" s="88"/>
      <c r="H87" s="84"/>
      <c r="I87" s="84"/>
      <c r="J87" s="84"/>
      <c r="K87" s="84"/>
      <c r="L87" s="84"/>
      <c r="M87" s="84"/>
      <c r="N87" s="2"/>
      <c r="O87" s="51"/>
      <c r="P87" s="51"/>
      <c r="Q87" s="51"/>
      <c r="R87" s="51"/>
      <c r="S87" s="51"/>
      <c r="T87" s="51"/>
      <c r="U87" s="51"/>
      <c r="V87" s="51"/>
      <c r="W87" s="85"/>
      <c r="X87" s="85"/>
      <c r="Y87" s="85"/>
      <c r="Z87" s="85"/>
      <c r="AA87" s="85"/>
      <c r="AB87" s="85"/>
      <c r="AC87" s="85"/>
      <c r="AD87" s="85"/>
      <c r="AE87" s="85"/>
      <c r="AF87" s="1"/>
      <c r="AG87" s="66"/>
    </row>
    <row r="88" spans="2:33" ht="20.1" customHeight="1">
      <c r="B88" s="69"/>
      <c r="C88" s="361" t="s">
        <v>129</v>
      </c>
      <c r="D88" s="362"/>
      <c r="E88" s="362"/>
      <c r="F88" s="362"/>
      <c r="G88" s="362"/>
      <c r="H88" s="362"/>
      <c r="I88" s="362"/>
      <c r="J88" s="362"/>
      <c r="K88" s="362"/>
      <c r="L88" s="362"/>
      <c r="M88" s="362"/>
      <c r="N88" s="362"/>
      <c r="O88" s="362"/>
      <c r="P88" s="362"/>
      <c r="Q88" s="362"/>
      <c r="R88" s="362"/>
      <c r="S88" s="362"/>
      <c r="T88" s="362"/>
      <c r="U88" s="363"/>
      <c r="V88" s="492" t="s">
        <v>130</v>
      </c>
      <c r="W88" s="493"/>
      <c r="X88" s="493"/>
      <c r="Y88" s="493"/>
      <c r="Z88" s="493"/>
      <c r="AA88" s="493"/>
      <c r="AB88" s="493"/>
      <c r="AC88" s="493"/>
      <c r="AD88" s="493"/>
      <c r="AE88" s="494"/>
      <c r="AF88" s="1"/>
      <c r="AG88" s="66"/>
    </row>
    <row r="89" spans="2:33" ht="20.1" customHeight="1">
      <c r="B89" s="69"/>
      <c r="C89" s="324" t="s">
        <v>340</v>
      </c>
      <c r="D89" s="325"/>
      <c r="E89" s="325"/>
      <c r="F89" s="325"/>
      <c r="G89" s="325"/>
      <c r="H89" s="325"/>
      <c r="I89" s="325"/>
      <c r="J89" s="325"/>
      <c r="K89" s="325"/>
      <c r="L89" s="325"/>
      <c r="M89" s="325"/>
      <c r="N89" s="325"/>
      <c r="O89" s="325"/>
      <c r="P89" s="325"/>
      <c r="Q89" s="325"/>
      <c r="R89" s="325"/>
      <c r="S89" s="325"/>
      <c r="T89" s="325"/>
      <c r="U89" s="326"/>
      <c r="V89" s="483"/>
      <c r="W89" s="484"/>
      <c r="X89" s="484"/>
      <c r="Y89" s="484"/>
      <c r="Z89" s="484"/>
      <c r="AA89" s="484"/>
      <c r="AB89" s="484"/>
      <c r="AC89" s="484"/>
      <c r="AD89" s="484"/>
      <c r="AE89" s="485"/>
      <c r="AF89" s="1"/>
      <c r="AG89" s="66"/>
    </row>
    <row r="90" spans="2:33" ht="39.95" customHeight="1">
      <c r="B90" s="69"/>
      <c r="C90" s="324" t="s">
        <v>341</v>
      </c>
      <c r="D90" s="325"/>
      <c r="E90" s="325"/>
      <c r="F90" s="325"/>
      <c r="G90" s="325"/>
      <c r="H90" s="325"/>
      <c r="I90" s="325"/>
      <c r="J90" s="325"/>
      <c r="K90" s="325"/>
      <c r="L90" s="325"/>
      <c r="M90" s="325"/>
      <c r="N90" s="325"/>
      <c r="O90" s="325"/>
      <c r="P90" s="325"/>
      <c r="Q90" s="325"/>
      <c r="R90" s="325"/>
      <c r="S90" s="325"/>
      <c r="T90" s="325"/>
      <c r="U90" s="326"/>
      <c r="V90" s="360"/>
      <c r="W90" s="360"/>
      <c r="X90" s="360"/>
      <c r="Y90" s="360"/>
      <c r="Z90" s="360"/>
      <c r="AA90" s="360"/>
      <c r="AB90" s="360"/>
      <c r="AC90" s="360"/>
      <c r="AD90" s="360"/>
      <c r="AE90" s="360"/>
      <c r="AF90" s="1"/>
      <c r="AG90" s="66"/>
    </row>
    <row r="91" spans="2:33" ht="20.1" customHeight="1">
      <c r="B91" s="69"/>
      <c r="C91" s="357" t="s">
        <v>342</v>
      </c>
      <c r="D91" s="358"/>
      <c r="E91" s="358"/>
      <c r="F91" s="358"/>
      <c r="G91" s="358"/>
      <c r="H91" s="358"/>
      <c r="I91" s="358"/>
      <c r="J91" s="358"/>
      <c r="K91" s="358"/>
      <c r="L91" s="358"/>
      <c r="M91" s="358"/>
      <c r="N91" s="358"/>
      <c r="O91" s="358"/>
      <c r="P91" s="358"/>
      <c r="Q91" s="358"/>
      <c r="R91" s="358"/>
      <c r="S91" s="358"/>
      <c r="T91" s="358"/>
      <c r="U91" s="359"/>
      <c r="V91" s="360"/>
      <c r="W91" s="360"/>
      <c r="X91" s="360"/>
      <c r="Y91" s="360"/>
      <c r="Z91" s="360"/>
      <c r="AA91" s="360"/>
      <c r="AB91" s="360"/>
      <c r="AC91" s="360"/>
      <c r="AD91" s="360"/>
      <c r="AE91" s="360"/>
      <c r="AF91" s="1"/>
      <c r="AG91" s="66"/>
    </row>
    <row r="92" spans="2:33" ht="20.1" customHeight="1">
      <c r="B92" s="69"/>
      <c r="C92" s="357" t="s">
        <v>343</v>
      </c>
      <c r="D92" s="358"/>
      <c r="E92" s="358"/>
      <c r="F92" s="358"/>
      <c r="G92" s="358"/>
      <c r="H92" s="358"/>
      <c r="I92" s="358"/>
      <c r="J92" s="358"/>
      <c r="K92" s="358"/>
      <c r="L92" s="358"/>
      <c r="M92" s="358"/>
      <c r="N92" s="358"/>
      <c r="O92" s="358"/>
      <c r="P92" s="358"/>
      <c r="Q92" s="358"/>
      <c r="R92" s="358"/>
      <c r="S92" s="358"/>
      <c r="T92" s="358"/>
      <c r="U92" s="359"/>
      <c r="V92" s="360"/>
      <c r="W92" s="360"/>
      <c r="X92" s="360"/>
      <c r="Y92" s="360"/>
      <c r="Z92" s="360"/>
      <c r="AA92" s="360"/>
      <c r="AB92" s="360"/>
      <c r="AC92" s="360"/>
      <c r="AD92" s="360"/>
      <c r="AE92" s="360"/>
      <c r="AF92" s="1"/>
      <c r="AG92" s="66"/>
    </row>
    <row r="93" spans="2:33" ht="20.1" customHeight="1">
      <c r="B93" s="69"/>
      <c r="C93" s="357" t="s">
        <v>344</v>
      </c>
      <c r="D93" s="358"/>
      <c r="E93" s="358"/>
      <c r="F93" s="358"/>
      <c r="G93" s="358"/>
      <c r="H93" s="358"/>
      <c r="I93" s="358"/>
      <c r="J93" s="358"/>
      <c r="K93" s="358"/>
      <c r="L93" s="358"/>
      <c r="M93" s="358"/>
      <c r="N93" s="358"/>
      <c r="O93" s="358"/>
      <c r="P93" s="358"/>
      <c r="Q93" s="358"/>
      <c r="R93" s="358"/>
      <c r="S93" s="358"/>
      <c r="T93" s="358"/>
      <c r="U93" s="359"/>
      <c r="V93" s="360"/>
      <c r="W93" s="360"/>
      <c r="X93" s="360"/>
      <c r="Y93" s="360"/>
      <c r="Z93" s="360"/>
      <c r="AA93" s="360"/>
      <c r="AB93" s="360"/>
      <c r="AC93" s="360"/>
      <c r="AD93" s="360"/>
      <c r="AE93" s="360"/>
      <c r="AF93" s="1"/>
      <c r="AG93" s="66"/>
    </row>
    <row r="94" spans="2:33" ht="30" customHeight="1">
      <c r="B94" s="69"/>
      <c r="C94" s="324" t="s">
        <v>345</v>
      </c>
      <c r="D94" s="325"/>
      <c r="E94" s="325"/>
      <c r="F94" s="325"/>
      <c r="G94" s="325"/>
      <c r="H94" s="325"/>
      <c r="I94" s="325"/>
      <c r="J94" s="325"/>
      <c r="K94" s="325"/>
      <c r="L94" s="325"/>
      <c r="M94" s="325"/>
      <c r="N94" s="325"/>
      <c r="O94" s="325"/>
      <c r="P94" s="325"/>
      <c r="Q94" s="325"/>
      <c r="R94" s="325"/>
      <c r="S94" s="325"/>
      <c r="T94" s="325"/>
      <c r="U94" s="326"/>
      <c r="V94" s="486"/>
      <c r="W94" s="487"/>
      <c r="X94" s="487"/>
      <c r="Y94" s="487"/>
      <c r="Z94" s="487"/>
      <c r="AA94" s="487"/>
      <c r="AB94" s="487"/>
      <c r="AC94" s="487"/>
      <c r="AD94" s="487"/>
      <c r="AE94" s="488"/>
      <c r="AF94" s="1"/>
      <c r="AG94" s="66"/>
    </row>
    <row r="95" spans="2:33" ht="20.1" customHeight="1">
      <c r="B95" s="69"/>
      <c r="C95" s="324" t="s">
        <v>346</v>
      </c>
      <c r="D95" s="325"/>
      <c r="E95" s="325"/>
      <c r="F95" s="325"/>
      <c r="G95" s="325"/>
      <c r="H95" s="325"/>
      <c r="I95" s="325"/>
      <c r="J95" s="325"/>
      <c r="K95" s="325"/>
      <c r="L95" s="325"/>
      <c r="M95" s="325"/>
      <c r="N95" s="325"/>
      <c r="O95" s="325"/>
      <c r="P95" s="325"/>
      <c r="Q95" s="325"/>
      <c r="R95" s="325"/>
      <c r="S95" s="325"/>
      <c r="T95" s="325"/>
      <c r="U95" s="326"/>
      <c r="V95" s="486"/>
      <c r="W95" s="487"/>
      <c r="X95" s="487"/>
      <c r="Y95" s="487"/>
      <c r="Z95" s="487"/>
      <c r="AA95" s="487"/>
      <c r="AB95" s="487"/>
      <c r="AC95" s="487"/>
      <c r="AD95" s="487"/>
      <c r="AE95" s="488"/>
      <c r="AF95" s="1"/>
      <c r="AG95" s="66"/>
    </row>
    <row r="96" spans="2:33" ht="30" customHeight="1">
      <c r="B96" s="69"/>
      <c r="C96" s="324" t="s">
        <v>347</v>
      </c>
      <c r="D96" s="325"/>
      <c r="E96" s="325"/>
      <c r="F96" s="325"/>
      <c r="G96" s="325"/>
      <c r="H96" s="325"/>
      <c r="I96" s="325"/>
      <c r="J96" s="325"/>
      <c r="K96" s="325"/>
      <c r="L96" s="325"/>
      <c r="M96" s="325"/>
      <c r="N96" s="325"/>
      <c r="O96" s="325"/>
      <c r="P96" s="325"/>
      <c r="Q96" s="325"/>
      <c r="R96" s="325"/>
      <c r="S96" s="325"/>
      <c r="T96" s="325"/>
      <c r="U96" s="326"/>
      <c r="V96" s="365" t="s">
        <v>144</v>
      </c>
      <c r="W96" s="365"/>
      <c r="X96" s="365"/>
      <c r="Y96" s="365"/>
      <c r="Z96" s="365"/>
      <c r="AA96" s="365"/>
      <c r="AB96" s="365"/>
      <c r="AC96" s="365"/>
      <c r="AD96" s="365"/>
      <c r="AE96" s="365"/>
      <c r="AF96" s="1"/>
      <c r="AG96" s="66"/>
    </row>
    <row r="97" spans="2:33" ht="30" customHeight="1">
      <c r="B97" s="69"/>
      <c r="C97" s="324" t="s">
        <v>348</v>
      </c>
      <c r="D97" s="325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325"/>
      <c r="R97" s="325"/>
      <c r="S97" s="325"/>
      <c r="T97" s="325"/>
      <c r="U97" s="326"/>
      <c r="V97" s="365" t="s">
        <v>131</v>
      </c>
      <c r="W97" s="365"/>
      <c r="X97" s="365"/>
      <c r="Y97" s="365"/>
      <c r="Z97" s="365"/>
      <c r="AA97" s="365"/>
      <c r="AB97" s="365"/>
      <c r="AC97" s="365"/>
      <c r="AD97" s="365"/>
      <c r="AE97" s="365"/>
      <c r="AF97" s="1"/>
      <c r="AG97" s="66"/>
    </row>
    <row r="98" spans="2:33" ht="30" customHeight="1">
      <c r="B98" s="69"/>
      <c r="C98" s="357" t="s">
        <v>349</v>
      </c>
      <c r="D98" s="358"/>
      <c r="E98" s="358"/>
      <c r="F98" s="358"/>
      <c r="G98" s="358"/>
      <c r="H98" s="358"/>
      <c r="I98" s="358"/>
      <c r="J98" s="358"/>
      <c r="K98" s="358"/>
      <c r="L98" s="358"/>
      <c r="M98" s="358"/>
      <c r="N98" s="358"/>
      <c r="O98" s="358"/>
      <c r="P98" s="358"/>
      <c r="Q98" s="358"/>
      <c r="R98" s="358"/>
      <c r="S98" s="358"/>
      <c r="T98" s="358"/>
      <c r="U98" s="359"/>
      <c r="V98" s="321" t="s">
        <v>132</v>
      </c>
      <c r="W98" s="322"/>
      <c r="X98" s="322"/>
      <c r="Y98" s="322"/>
      <c r="Z98" s="322"/>
      <c r="AA98" s="322"/>
      <c r="AB98" s="322"/>
      <c r="AC98" s="322"/>
      <c r="AD98" s="322"/>
      <c r="AE98" s="323"/>
      <c r="AF98" s="1"/>
      <c r="AG98" s="66"/>
    </row>
    <row r="99" spans="2:33" ht="30" customHeight="1">
      <c r="B99" s="69"/>
      <c r="C99" s="324" t="s">
        <v>350</v>
      </c>
      <c r="D99" s="325"/>
      <c r="E99" s="325"/>
      <c r="F99" s="325"/>
      <c r="G99" s="325"/>
      <c r="H99" s="325"/>
      <c r="I99" s="325"/>
      <c r="J99" s="325"/>
      <c r="K99" s="325"/>
      <c r="L99" s="325"/>
      <c r="M99" s="325"/>
      <c r="N99" s="325"/>
      <c r="O99" s="325"/>
      <c r="P99" s="325"/>
      <c r="Q99" s="325"/>
      <c r="R99" s="325"/>
      <c r="S99" s="325"/>
      <c r="T99" s="325"/>
      <c r="U99" s="326"/>
      <c r="V99" s="321"/>
      <c r="W99" s="322"/>
      <c r="X99" s="322"/>
      <c r="Y99" s="322"/>
      <c r="Z99" s="322"/>
      <c r="AA99" s="322"/>
      <c r="AB99" s="322"/>
      <c r="AC99" s="322"/>
      <c r="AD99" s="322"/>
      <c r="AE99" s="323"/>
      <c r="AF99" s="1"/>
      <c r="AG99" s="66"/>
    </row>
    <row r="100" spans="2:33" ht="30" customHeight="1">
      <c r="B100" s="69"/>
      <c r="C100" s="324" t="s">
        <v>351</v>
      </c>
      <c r="D100" s="325"/>
      <c r="E100" s="325"/>
      <c r="F100" s="325"/>
      <c r="G100" s="325"/>
      <c r="H100" s="325"/>
      <c r="I100" s="325"/>
      <c r="J100" s="325"/>
      <c r="K100" s="325"/>
      <c r="L100" s="325"/>
      <c r="M100" s="325"/>
      <c r="N100" s="325"/>
      <c r="O100" s="325"/>
      <c r="P100" s="325"/>
      <c r="Q100" s="325"/>
      <c r="R100" s="325"/>
      <c r="S100" s="325"/>
      <c r="T100" s="325"/>
      <c r="U100" s="326"/>
      <c r="V100" s="321"/>
      <c r="W100" s="322"/>
      <c r="X100" s="322"/>
      <c r="Y100" s="322"/>
      <c r="Z100" s="322"/>
      <c r="AA100" s="322"/>
      <c r="AB100" s="322"/>
      <c r="AC100" s="322"/>
      <c r="AD100" s="322"/>
      <c r="AE100" s="323"/>
      <c r="AF100" s="1"/>
      <c r="AG100" s="66"/>
    </row>
    <row r="101" spans="2:33" ht="50.1" customHeight="1">
      <c r="B101" s="69"/>
      <c r="C101" s="324" t="s">
        <v>352</v>
      </c>
      <c r="D101" s="325"/>
      <c r="E101" s="325"/>
      <c r="F101" s="325"/>
      <c r="G101" s="325"/>
      <c r="H101" s="325"/>
      <c r="I101" s="325"/>
      <c r="J101" s="325"/>
      <c r="K101" s="325"/>
      <c r="L101" s="325"/>
      <c r="M101" s="325"/>
      <c r="N101" s="325"/>
      <c r="O101" s="325"/>
      <c r="P101" s="325"/>
      <c r="Q101" s="325"/>
      <c r="R101" s="325"/>
      <c r="S101" s="325"/>
      <c r="T101" s="325"/>
      <c r="U101" s="326"/>
      <c r="V101" s="321" t="s">
        <v>364</v>
      </c>
      <c r="W101" s="322"/>
      <c r="X101" s="322"/>
      <c r="Y101" s="322"/>
      <c r="Z101" s="322"/>
      <c r="AA101" s="322"/>
      <c r="AB101" s="322"/>
      <c r="AC101" s="322"/>
      <c r="AD101" s="322"/>
      <c r="AE101" s="323"/>
      <c r="AF101" s="1"/>
      <c r="AG101" s="66"/>
    </row>
    <row r="102" spans="2:33" ht="20.1" customHeight="1">
      <c r="B102" s="69"/>
      <c r="C102" s="324" t="s">
        <v>353</v>
      </c>
      <c r="D102" s="325"/>
      <c r="E102" s="325"/>
      <c r="F102" s="325"/>
      <c r="G102" s="325"/>
      <c r="H102" s="325"/>
      <c r="I102" s="325"/>
      <c r="J102" s="325"/>
      <c r="K102" s="325"/>
      <c r="L102" s="325"/>
      <c r="M102" s="325"/>
      <c r="N102" s="325"/>
      <c r="O102" s="325"/>
      <c r="P102" s="325"/>
      <c r="Q102" s="325"/>
      <c r="R102" s="325"/>
      <c r="S102" s="325"/>
      <c r="T102" s="325"/>
      <c r="U102" s="326"/>
      <c r="V102" s="321"/>
      <c r="W102" s="322"/>
      <c r="X102" s="322"/>
      <c r="Y102" s="322"/>
      <c r="Z102" s="322"/>
      <c r="AA102" s="322"/>
      <c r="AB102" s="322"/>
      <c r="AC102" s="322"/>
      <c r="AD102" s="322"/>
      <c r="AE102" s="323"/>
      <c r="AF102" s="1"/>
      <c r="AG102" s="66"/>
    </row>
    <row r="103" spans="2:33" ht="39.95" customHeight="1">
      <c r="B103" s="69"/>
      <c r="C103" s="324" t="s">
        <v>354</v>
      </c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  <c r="O103" s="325"/>
      <c r="P103" s="325"/>
      <c r="Q103" s="325"/>
      <c r="R103" s="325"/>
      <c r="S103" s="325"/>
      <c r="T103" s="325"/>
      <c r="U103" s="326"/>
      <c r="V103" s="321" t="s">
        <v>332</v>
      </c>
      <c r="W103" s="322"/>
      <c r="X103" s="322"/>
      <c r="Y103" s="322"/>
      <c r="Z103" s="322"/>
      <c r="AA103" s="322"/>
      <c r="AB103" s="322"/>
      <c r="AC103" s="322"/>
      <c r="AD103" s="322"/>
      <c r="AE103" s="323"/>
      <c r="AF103" s="1"/>
      <c r="AG103" s="66"/>
    </row>
    <row r="104" spans="2:33" ht="54.6" customHeight="1">
      <c r="B104" s="69"/>
      <c r="C104" s="324" t="s">
        <v>355</v>
      </c>
      <c r="D104" s="325"/>
      <c r="E104" s="325"/>
      <c r="F104" s="325"/>
      <c r="G104" s="325"/>
      <c r="H104" s="325"/>
      <c r="I104" s="325"/>
      <c r="J104" s="325"/>
      <c r="K104" s="325"/>
      <c r="L104" s="325"/>
      <c r="M104" s="325"/>
      <c r="N104" s="325"/>
      <c r="O104" s="325"/>
      <c r="P104" s="325"/>
      <c r="Q104" s="325"/>
      <c r="R104" s="325"/>
      <c r="S104" s="325"/>
      <c r="T104" s="325"/>
      <c r="U104" s="326"/>
      <c r="V104" s="321" t="s">
        <v>289</v>
      </c>
      <c r="W104" s="322"/>
      <c r="X104" s="322"/>
      <c r="Y104" s="322"/>
      <c r="Z104" s="322"/>
      <c r="AA104" s="322"/>
      <c r="AB104" s="322"/>
      <c r="AC104" s="322"/>
      <c r="AD104" s="322"/>
      <c r="AE104" s="323"/>
      <c r="AF104" s="1"/>
      <c r="AG104" s="66"/>
    </row>
    <row r="105" spans="2:33" ht="20.1" customHeight="1">
      <c r="B105" s="69"/>
      <c r="C105" s="357" t="s">
        <v>356</v>
      </c>
      <c r="D105" s="358"/>
      <c r="E105" s="358"/>
      <c r="F105" s="358"/>
      <c r="G105" s="358"/>
      <c r="H105" s="358"/>
      <c r="I105" s="358"/>
      <c r="J105" s="358"/>
      <c r="K105" s="358"/>
      <c r="L105" s="358"/>
      <c r="M105" s="358"/>
      <c r="N105" s="358"/>
      <c r="O105" s="358"/>
      <c r="P105" s="358"/>
      <c r="Q105" s="358"/>
      <c r="R105" s="358"/>
      <c r="S105" s="358"/>
      <c r="T105" s="358"/>
      <c r="U105" s="359"/>
      <c r="V105" s="321" t="s">
        <v>288</v>
      </c>
      <c r="W105" s="322"/>
      <c r="X105" s="322"/>
      <c r="Y105" s="322"/>
      <c r="Z105" s="322"/>
      <c r="AA105" s="322"/>
      <c r="AB105" s="322"/>
      <c r="AC105" s="322"/>
      <c r="AD105" s="322"/>
      <c r="AE105" s="323"/>
      <c r="AF105" s="1"/>
      <c r="AG105" s="66"/>
    </row>
    <row r="106" spans="2:33" ht="30" customHeight="1">
      <c r="B106" s="69"/>
      <c r="C106" s="324" t="s">
        <v>357</v>
      </c>
      <c r="D106" s="325"/>
      <c r="E106" s="325"/>
      <c r="F106" s="325"/>
      <c r="G106" s="325"/>
      <c r="H106" s="325"/>
      <c r="I106" s="325"/>
      <c r="J106" s="325"/>
      <c r="K106" s="325"/>
      <c r="L106" s="325"/>
      <c r="M106" s="325"/>
      <c r="N106" s="325"/>
      <c r="O106" s="325"/>
      <c r="P106" s="325"/>
      <c r="Q106" s="325"/>
      <c r="R106" s="325"/>
      <c r="S106" s="325"/>
      <c r="T106" s="325"/>
      <c r="U106" s="326"/>
      <c r="V106" s="321" t="s">
        <v>290</v>
      </c>
      <c r="W106" s="322"/>
      <c r="X106" s="322"/>
      <c r="Y106" s="322"/>
      <c r="Z106" s="322"/>
      <c r="AA106" s="322"/>
      <c r="AB106" s="322"/>
      <c r="AC106" s="322"/>
      <c r="AD106" s="322"/>
      <c r="AE106" s="323"/>
      <c r="AF106" s="1"/>
      <c r="AG106" s="66"/>
    </row>
    <row r="107" spans="2:33" ht="39.95" customHeight="1">
      <c r="B107" s="69"/>
      <c r="C107" s="324" t="s">
        <v>358</v>
      </c>
      <c r="D107" s="325"/>
      <c r="E107" s="325"/>
      <c r="F107" s="325"/>
      <c r="G107" s="325"/>
      <c r="H107" s="325"/>
      <c r="I107" s="325"/>
      <c r="J107" s="325"/>
      <c r="K107" s="325"/>
      <c r="L107" s="325"/>
      <c r="M107" s="325"/>
      <c r="N107" s="325"/>
      <c r="O107" s="325"/>
      <c r="P107" s="325"/>
      <c r="Q107" s="325"/>
      <c r="R107" s="325"/>
      <c r="S107" s="325"/>
      <c r="T107" s="325"/>
      <c r="U107" s="326"/>
      <c r="V107" s="321"/>
      <c r="W107" s="322"/>
      <c r="X107" s="322"/>
      <c r="Y107" s="322"/>
      <c r="Z107" s="322"/>
      <c r="AA107" s="322"/>
      <c r="AB107" s="322"/>
      <c r="AC107" s="322"/>
      <c r="AD107" s="322"/>
      <c r="AE107" s="323"/>
      <c r="AF107" s="1"/>
      <c r="AG107" s="66"/>
    </row>
    <row r="108" spans="2:33" ht="9.95" customHeight="1" thickBot="1">
      <c r="B108" s="69"/>
      <c r="C108" s="53"/>
      <c r="D108" s="54"/>
      <c r="E108" s="54"/>
      <c r="F108" s="54"/>
      <c r="G108" s="54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44"/>
      <c r="Y108" s="2"/>
      <c r="Z108" s="44"/>
      <c r="AA108" s="2"/>
      <c r="AB108" s="44"/>
      <c r="AC108" s="2"/>
      <c r="AD108" s="44"/>
      <c r="AE108" s="2"/>
      <c r="AF108" s="1"/>
      <c r="AG108" s="76"/>
    </row>
    <row r="109" spans="2:73" ht="20.1" customHeight="1" thickBot="1">
      <c r="B109" s="69"/>
      <c r="C109" s="298" t="s">
        <v>291</v>
      </c>
      <c r="D109" s="299"/>
      <c r="E109" s="299"/>
      <c r="F109" s="299"/>
      <c r="G109" s="299"/>
      <c r="H109" s="299"/>
      <c r="I109" s="299"/>
      <c r="J109" s="299"/>
      <c r="K109" s="299"/>
      <c r="L109" s="299"/>
      <c r="M109" s="299"/>
      <c r="N109" s="299"/>
      <c r="O109" s="299"/>
      <c r="P109" s="299"/>
      <c r="Q109" s="299"/>
      <c r="R109" s="299"/>
      <c r="S109" s="299"/>
      <c r="T109" s="299"/>
      <c r="U109" s="299"/>
      <c r="V109" s="299"/>
      <c r="W109" s="299"/>
      <c r="X109" s="299"/>
      <c r="Y109" s="299"/>
      <c r="Z109" s="299"/>
      <c r="AA109" s="299"/>
      <c r="AB109" s="299"/>
      <c r="AC109" s="299"/>
      <c r="AD109" s="299"/>
      <c r="AE109" s="300"/>
      <c r="AF109" s="1"/>
      <c r="AG109" s="143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</row>
    <row r="110" spans="2:33" ht="9.95" customHeight="1" thickBot="1">
      <c r="B110" s="69"/>
      <c r="C110" s="53"/>
      <c r="D110" s="54"/>
      <c r="E110" s="54"/>
      <c r="F110" s="54"/>
      <c r="G110" s="54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44"/>
      <c r="Y110" s="2"/>
      <c r="Z110" s="44"/>
      <c r="AA110" s="2"/>
      <c r="AB110" s="44"/>
      <c r="AC110" s="2"/>
      <c r="AD110" s="44"/>
      <c r="AE110" s="2"/>
      <c r="AF110" s="1"/>
      <c r="AG110" s="76"/>
    </row>
    <row r="111" spans="2:33" ht="30" customHeight="1">
      <c r="B111" s="69"/>
      <c r="C111" s="301" t="s">
        <v>380</v>
      </c>
      <c r="D111" s="302"/>
      <c r="E111" s="302"/>
      <c r="F111" s="302"/>
      <c r="G111" s="302"/>
      <c r="H111" s="302"/>
      <c r="I111" s="302"/>
      <c r="J111" s="302"/>
      <c r="K111" s="302"/>
      <c r="L111" s="302"/>
      <c r="M111" s="302"/>
      <c r="N111" s="302"/>
      <c r="O111" s="302"/>
      <c r="P111" s="302"/>
      <c r="Q111" s="302"/>
      <c r="R111" s="302"/>
      <c r="S111" s="302"/>
      <c r="T111" s="302"/>
      <c r="U111" s="302"/>
      <c r="V111" s="302"/>
      <c r="W111" s="302"/>
      <c r="X111" s="302"/>
      <c r="Y111" s="302"/>
      <c r="Z111" s="302"/>
      <c r="AA111" s="302"/>
      <c r="AB111" s="302"/>
      <c r="AC111" s="302"/>
      <c r="AD111" s="302"/>
      <c r="AE111" s="303"/>
      <c r="AF111" s="1"/>
      <c r="AG111" s="76"/>
    </row>
    <row r="112" spans="2:33" ht="30" customHeight="1" thickBot="1">
      <c r="B112" s="69"/>
      <c r="C112" s="366" t="s">
        <v>313</v>
      </c>
      <c r="D112" s="367"/>
      <c r="E112" s="367"/>
      <c r="F112" s="367"/>
      <c r="G112" s="367"/>
      <c r="H112" s="367"/>
      <c r="I112" s="367"/>
      <c r="J112" s="367"/>
      <c r="K112" s="367"/>
      <c r="L112" s="367"/>
      <c r="M112" s="367"/>
      <c r="N112" s="367"/>
      <c r="O112" s="367"/>
      <c r="P112" s="367"/>
      <c r="Q112" s="367"/>
      <c r="R112" s="367"/>
      <c r="S112" s="367"/>
      <c r="T112" s="367"/>
      <c r="U112" s="367"/>
      <c r="V112" s="367"/>
      <c r="W112" s="367"/>
      <c r="X112" s="367"/>
      <c r="Y112" s="367"/>
      <c r="Z112" s="367"/>
      <c r="AA112" s="367"/>
      <c r="AB112" s="367"/>
      <c r="AC112" s="367"/>
      <c r="AD112" s="367"/>
      <c r="AE112" s="368"/>
      <c r="AF112" s="1"/>
      <c r="AG112" s="76"/>
    </row>
    <row r="113" spans="2:33" ht="30" customHeight="1" thickBot="1">
      <c r="B113" s="69"/>
      <c r="C113" s="366" t="s">
        <v>312</v>
      </c>
      <c r="D113" s="367"/>
      <c r="E113" s="367"/>
      <c r="F113" s="367"/>
      <c r="G113" s="367"/>
      <c r="H113" s="367"/>
      <c r="I113" s="367"/>
      <c r="J113" s="367"/>
      <c r="K113" s="367"/>
      <c r="L113" s="367"/>
      <c r="M113" s="367"/>
      <c r="N113" s="367"/>
      <c r="O113" s="367"/>
      <c r="P113" s="367"/>
      <c r="Q113" s="367"/>
      <c r="R113" s="367"/>
      <c r="S113" s="367"/>
      <c r="T113" s="367"/>
      <c r="U113" s="367"/>
      <c r="V113" s="367"/>
      <c r="W113" s="367"/>
      <c r="X113" s="367"/>
      <c r="Y113" s="367"/>
      <c r="Z113" s="367"/>
      <c r="AA113" s="367"/>
      <c r="AB113" s="367"/>
      <c r="AC113" s="367"/>
      <c r="AD113" s="367"/>
      <c r="AE113" s="368"/>
      <c r="AF113" s="1"/>
      <c r="AG113" s="76"/>
    </row>
    <row r="114" spans="2:33" ht="9.95" customHeight="1" thickBot="1">
      <c r="B114" s="69"/>
      <c r="C114" s="53"/>
      <c r="D114" s="54"/>
      <c r="E114" s="54"/>
      <c r="F114" s="54"/>
      <c r="G114" s="54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44"/>
      <c r="Y114" s="2"/>
      <c r="Z114" s="44"/>
      <c r="AA114" s="2"/>
      <c r="AB114" s="44"/>
      <c r="AC114" s="2"/>
      <c r="AD114" s="44"/>
      <c r="AE114" s="2"/>
      <c r="AF114" s="1"/>
      <c r="AG114" s="76"/>
    </row>
    <row r="115" spans="2:33" ht="20.1" customHeight="1" thickBot="1">
      <c r="B115" s="69"/>
      <c r="C115" s="298" t="s">
        <v>292</v>
      </c>
      <c r="D115" s="299"/>
      <c r="E115" s="299"/>
      <c r="F115" s="299"/>
      <c r="G115" s="299"/>
      <c r="H115" s="299"/>
      <c r="I115" s="299"/>
      <c r="J115" s="299"/>
      <c r="K115" s="299"/>
      <c r="L115" s="299"/>
      <c r="M115" s="299"/>
      <c r="N115" s="299"/>
      <c r="O115" s="299"/>
      <c r="P115" s="299"/>
      <c r="Q115" s="299"/>
      <c r="R115" s="299"/>
      <c r="S115" s="299"/>
      <c r="T115" s="299"/>
      <c r="U115" s="299"/>
      <c r="V115" s="299"/>
      <c r="W115" s="299"/>
      <c r="X115" s="299"/>
      <c r="Y115" s="299"/>
      <c r="Z115" s="299"/>
      <c r="AA115" s="299"/>
      <c r="AB115" s="299"/>
      <c r="AC115" s="299"/>
      <c r="AD115" s="299"/>
      <c r="AE115" s="300"/>
      <c r="AF115" s="1"/>
      <c r="AG115" s="66"/>
    </row>
    <row r="116" spans="2:33" ht="9.95" customHeight="1">
      <c r="B116" s="69"/>
      <c r="C116" s="50"/>
      <c r="D116" s="84"/>
      <c r="E116" s="84"/>
      <c r="F116" s="84"/>
      <c r="G116" s="88"/>
      <c r="H116" s="84"/>
      <c r="I116" s="84"/>
      <c r="J116" s="84"/>
      <c r="K116" s="84"/>
      <c r="L116" s="84"/>
      <c r="M116" s="84"/>
      <c r="N116" s="2"/>
      <c r="O116" s="51"/>
      <c r="P116" s="51"/>
      <c r="Q116" s="51"/>
      <c r="R116" s="51"/>
      <c r="S116" s="51"/>
      <c r="T116" s="51"/>
      <c r="U116" s="51"/>
      <c r="V116" s="51"/>
      <c r="W116" s="85"/>
      <c r="X116" s="85"/>
      <c r="Y116" s="85"/>
      <c r="Z116" s="85"/>
      <c r="AA116" s="85"/>
      <c r="AB116" s="85"/>
      <c r="AC116" s="85"/>
      <c r="AD116" s="85"/>
      <c r="AE116" s="85"/>
      <c r="AF116" s="1"/>
      <c r="AG116" s="66"/>
    </row>
    <row r="117" spans="2:33" ht="20.1" customHeight="1">
      <c r="B117" s="69"/>
      <c r="C117" s="310" t="s">
        <v>319</v>
      </c>
      <c r="D117" s="311"/>
      <c r="E117" s="311"/>
      <c r="F117" s="311"/>
      <c r="G117" s="311"/>
      <c r="H117" s="311"/>
      <c r="I117" s="311"/>
      <c r="J117" s="311"/>
      <c r="K117" s="311"/>
      <c r="L117" s="311"/>
      <c r="M117" s="311"/>
      <c r="N117" s="311"/>
      <c r="O117" s="311"/>
      <c r="P117" s="311"/>
      <c r="Q117" s="311"/>
      <c r="R117" s="311"/>
      <c r="S117" s="311"/>
      <c r="T117" s="311"/>
      <c r="U117" s="311"/>
      <c r="V117" s="311"/>
      <c r="W117" s="311"/>
      <c r="X117" s="311"/>
      <c r="Y117" s="311"/>
      <c r="Z117" s="311"/>
      <c r="AA117" s="311"/>
      <c r="AB117" s="311"/>
      <c r="AC117" s="312"/>
      <c r="AD117" s="316"/>
      <c r="AE117" s="317"/>
      <c r="AF117" s="1"/>
      <c r="AG117" s="66"/>
    </row>
    <row r="118" spans="2:33" ht="35.1" customHeight="1">
      <c r="B118" s="69"/>
      <c r="C118" s="318" t="s">
        <v>306</v>
      </c>
      <c r="D118" s="319"/>
      <c r="E118" s="319"/>
      <c r="F118" s="319"/>
      <c r="G118" s="319"/>
      <c r="H118" s="319"/>
      <c r="I118" s="319"/>
      <c r="J118" s="319"/>
      <c r="K118" s="319"/>
      <c r="L118" s="319"/>
      <c r="M118" s="319"/>
      <c r="N118" s="319"/>
      <c r="O118" s="319"/>
      <c r="P118" s="319"/>
      <c r="Q118" s="319"/>
      <c r="R118" s="319"/>
      <c r="S118" s="319"/>
      <c r="T118" s="319"/>
      <c r="U118" s="319"/>
      <c r="V118" s="319"/>
      <c r="W118" s="319"/>
      <c r="X118" s="319"/>
      <c r="Y118" s="319"/>
      <c r="Z118" s="319"/>
      <c r="AA118" s="319"/>
      <c r="AB118" s="319"/>
      <c r="AC118" s="320"/>
      <c r="AD118" s="316"/>
      <c r="AE118" s="317"/>
      <c r="AF118" s="1"/>
      <c r="AG118" s="66"/>
    </row>
    <row r="119" spans="2:33" ht="20.1" customHeight="1">
      <c r="B119" s="69"/>
      <c r="C119" s="310" t="s">
        <v>279</v>
      </c>
      <c r="D119" s="311"/>
      <c r="E119" s="311"/>
      <c r="F119" s="311"/>
      <c r="G119" s="311"/>
      <c r="H119" s="311"/>
      <c r="I119" s="311"/>
      <c r="J119" s="311"/>
      <c r="K119" s="311"/>
      <c r="L119" s="311"/>
      <c r="M119" s="311"/>
      <c r="N119" s="311"/>
      <c r="O119" s="311"/>
      <c r="P119" s="311"/>
      <c r="Q119" s="311"/>
      <c r="R119" s="311"/>
      <c r="S119" s="311"/>
      <c r="T119" s="311"/>
      <c r="U119" s="311"/>
      <c r="V119" s="311"/>
      <c r="W119" s="311"/>
      <c r="X119" s="311"/>
      <c r="Y119" s="311"/>
      <c r="Z119" s="311"/>
      <c r="AA119" s="311"/>
      <c r="AB119" s="311"/>
      <c r="AC119" s="312"/>
      <c r="AD119" s="316"/>
      <c r="AE119" s="317"/>
      <c r="AF119" s="1"/>
      <c r="AG119" s="66"/>
    </row>
    <row r="120" spans="2:33" ht="35.1" customHeight="1">
      <c r="B120" s="69"/>
      <c r="C120" s="318" t="s">
        <v>278</v>
      </c>
      <c r="D120" s="319"/>
      <c r="E120" s="319"/>
      <c r="F120" s="319"/>
      <c r="G120" s="319"/>
      <c r="H120" s="319"/>
      <c r="I120" s="319"/>
      <c r="J120" s="319"/>
      <c r="K120" s="319"/>
      <c r="L120" s="319"/>
      <c r="M120" s="319"/>
      <c r="N120" s="319"/>
      <c r="O120" s="319"/>
      <c r="P120" s="319"/>
      <c r="Q120" s="319"/>
      <c r="R120" s="319"/>
      <c r="S120" s="319"/>
      <c r="T120" s="319"/>
      <c r="U120" s="319"/>
      <c r="V120" s="319"/>
      <c r="W120" s="319"/>
      <c r="X120" s="319"/>
      <c r="Y120" s="319"/>
      <c r="Z120" s="319"/>
      <c r="AA120" s="319"/>
      <c r="AB120" s="319"/>
      <c r="AC120" s="320"/>
      <c r="AD120" s="316"/>
      <c r="AE120" s="317"/>
      <c r="AF120" s="1"/>
      <c r="AG120" s="66"/>
    </row>
    <row r="121" spans="2:33" ht="20.1" customHeight="1">
      <c r="B121" s="69"/>
      <c r="C121" s="310" t="s">
        <v>320</v>
      </c>
      <c r="D121" s="311"/>
      <c r="E121" s="311"/>
      <c r="F121" s="311"/>
      <c r="G121" s="311"/>
      <c r="H121" s="311"/>
      <c r="I121" s="311"/>
      <c r="J121" s="311"/>
      <c r="K121" s="311"/>
      <c r="L121" s="311"/>
      <c r="M121" s="311"/>
      <c r="N121" s="311"/>
      <c r="O121" s="311"/>
      <c r="P121" s="311"/>
      <c r="Q121" s="311"/>
      <c r="R121" s="311"/>
      <c r="S121" s="311"/>
      <c r="T121" s="311"/>
      <c r="U121" s="311"/>
      <c r="V121" s="311"/>
      <c r="W121" s="311"/>
      <c r="X121" s="311"/>
      <c r="Y121" s="311"/>
      <c r="Z121" s="311"/>
      <c r="AA121" s="311"/>
      <c r="AB121" s="311"/>
      <c r="AC121" s="311"/>
      <c r="AD121" s="311"/>
      <c r="AE121" s="312"/>
      <c r="AF121" s="1"/>
      <c r="AG121" s="66"/>
    </row>
    <row r="122" spans="2:33" ht="20.1" customHeight="1">
      <c r="B122" s="69"/>
      <c r="C122" s="310" t="s">
        <v>321</v>
      </c>
      <c r="D122" s="311"/>
      <c r="E122" s="311"/>
      <c r="F122" s="311"/>
      <c r="G122" s="311"/>
      <c r="H122" s="311"/>
      <c r="I122" s="311"/>
      <c r="J122" s="311"/>
      <c r="K122" s="311"/>
      <c r="L122" s="311"/>
      <c r="M122" s="311"/>
      <c r="N122" s="311"/>
      <c r="O122" s="311"/>
      <c r="P122" s="311"/>
      <c r="Q122" s="311"/>
      <c r="R122" s="311"/>
      <c r="S122" s="311"/>
      <c r="T122" s="311"/>
      <c r="U122" s="311"/>
      <c r="V122" s="311"/>
      <c r="W122" s="311"/>
      <c r="X122" s="311"/>
      <c r="Y122" s="311"/>
      <c r="Z122" s="311"/>
      <c r="AA122" s="311"/>
      <c r="AB122" s="311"/>
      <c r="AC122" s="312"/>
      <c r="AD122" s="316"/>
      <c r="AE122" s="317"/>
      <c r="AF122" s="1"/>
      <c r="AG122" s="66"/>
    </row>
    <row r="123" spans="2:33" ht="20.1" customHeight="1">
      <c r="B123" s="69"/>
      <c r="C123" s="318" t="s">
        <v>323</v>
      </c>
      <c r="D123" s="311"/>
      <c r="E123" s="311"/>
      <c r="F123" s="311"/>
      <c r="G123" s="311"/>
      <c r="H123" s="311"/>
      <c r="I123" s="311"/>
      <c r="J123" s="311"/>
      <c r="K123" s="311"/>
      <c r="L123" s="311"/>
      <c r="M123" s="311"/>
      <c r="N123" s="311"/>
      <c r="O123" s="311"/>
      <c r="P123" s="311"/>
      <c r="Q123" s="311"/>
      <c r="R123" s="311"/>
      <c r="S123" s="311"/>
      <c r="T123" s="311"/>
      <c r="U123" s="311"/>
      <c r="V123" s="311"/>
      <c r="W123" s="311"/>
      <c r="X123" s="311"/>
      <c r="Y123" s="311"/>
      <c r="Z123" s="311"/>
      <c r="AA123" s="311"/>
      <c r="AB123" s="311"/>
      <c r="AC123" s="312"/>
      <c r="AD123" s="316"/>
      <c r="AE123" s="317"/>
      <c r="AF123" s="1"/>
      <c r="AG123" s="66"/>
    </row>
    <row r="124" spans="2:33" ht="20.1" customHeight="1">
      <c r="B124" s="69"/>
      <c r="C124" s="310" t="s">
        <v>322</v>
      </c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  <c r="S124" s="311"/>
      <c r="T124" s="311"/>
      <c r="U124" s="311"/>
      <c r="V124" s="311"/>
      <c r="W124" s="311"/>
      <c r="X124" s="311"/>
      <c r="Y124" s="311"/>
      <c r="Z124" s="311"/>
      <c r="AA124" s="311"/>
      <c r="AB124" s="311"/>
      <c r="AC124" s="312"/>
      <c r="AD124" s="316"/>
      <c r="AE124" s="317"/>
      <c r="AF124" s="1"/>
      <c r="AG124" s="66"/>
    </row>
    <row r="125" spans="2:33" ht="20.1" customHeight="1">
      <c r="B125" s="69"/>
      <c r="C125" s="310" t="s">
        <v>324</v>
      </c>
      <c r="D125" s="311"/>
      <c r="E125" s="311"/>
      <c r="F125" s="311"/>
      <c r="G125" s="311"/>
      <c r="H125" s="311"/>
      <c r="I125" s="311"/>
      <c r="J125" s="311"/>
      <c r="K125" s="311"/>
      <c r="L125" s="311"/>
      <c r="M125" s="311"/>
      <c r="N125" s="311"/>
      <c r="O125" s="311"/>
      <c r="P125" s="311"/>
      <c r="Q125" s="311"/>
      <c r="R125" s="311"/>
      <c r="S125" s="311"/>
      <c r="T125" s="311"/>
      <c r="U125" s="311"/>
      <c r="V125" s="311"/>
      <c r="W125" s="311"/>
      <c r="X125" s="311"/>
      <c r="Y125" s="311"/>
      <c r="Z125" s="311"/>
      <c r="AA125" s="311"/>
      <c r="AB125" s="311"/>
      <c r="AC125" s="312"/>
      <c r="AD125" s="316"/>
      <c r="AE125" s="317"/>
      <c r="AF125" s="1"/>
      <c r="AG125" s="66"/>
    </row>
    <row r="126" spans="2:33" ht="16.5" customHeight="1" thickBot="1">
      <c r="B126" s="69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1"/>
      <c r="AG126" s="66"/>
    </row>
    <row r="127" spans="2:73" ht="20.1" customHeight="1" thickBot="1">
      <c r="B127" s="69"/>
      <c r="C127" s="298" t="s">
        <v>329</v>
      </c>
      <c r="D127" s="299"/>
      <c r="E127" s="299"/>
      <c r="F127" s="299"/>
      <c r="G127" s="299"/>
      <c r="H127" s="299"/>
      <c r="I127" s="299"/>
      <c r="J127" s="299"/>
      <c r="K127" s="299"/>
      <c r="L127" s="299"/>
      <c r="M127" s="299"/>
      <c r="N127" s="299"/>
      <c r="O127" s="299"/>
      <c r="P127" s="299"/>
      <c r="Q127" s="299"/>
      <c r="R127" s="299"/>
      <c r="S127" s="299"/>
      <c r="T127" s="299"/>
      <c r="U127" s="299"/>
      <c r="V127" s="299"/>
      <c r="W127" s="299"/>
      <c r="X127" s="299"/>
      <c r="Y127" s="299"/>
      <c r="Z127" s="299"/>
      <c r="AA127" s="299"/>
      <c r="AB127" s="299"/>
      <c r="AC127" s="299"/>
      <c r="AD127" s="299"/>
      <c r="AE127" s="300"/>
      <c r="AF127" s="1"/>
      <c r="AG127" s="143"/>
      <c r="AH127" s="64"/>
      <c r="AI127" s="64"/>
      <c r="AJ127" s="64"/>
      <c r="AK127" s="64"/>
      <c r="AL127" s="64"/>
      <c r="AM127" s="64"/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64"/>
      <c r="BC127" s="64"/>
      <c r="BD127" s="64"/>
      <c r="BE127" s="64"/>
      <c r="BF127" s="64"/>
      <c r="BG127" s="64"/>
      <c r="BH127" s="64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4"/>
      <c r="BU127" s="64"/>
    </row>
    <row r="128" spans="2:33" ht="9.95" customHeight="1" thickBot="1">
      <c r="B128" s="69"/>
      <c r="C128" s="53"/>
      <c r="D128" s="54"/>
      <c r="E128" s="54"/>
      <c r="F128" s="54"/>
      <c r="G128" s="54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44"/>
      <c r="Y128" s="2"/>
      <c r="Z128" s="44"/>
      <c r="AA128" s="2"/>
      <c r="AB128" s="44"/>
      <c r="AC128" s="2"/>
      <c r="AD128" s="44"/>
      <c r="AE128" s="2"/>
      <c r="AF128" s="1"/>
      <c r="AG128" s="76"/>
    </row>
    <row r="129" spans="2:33" ht="84.95" customHeight="1">
      <c r="B129" s="69"/>
      <c r="C129" s="301" t="s">
        <v>325</v>
      </c>
      <c r="D129" s="302"/>
      <c r="E129" s="302"/>
      <c r="F129" s="302"/>
      <c r="G129" s="302"/>
      <c r="H129" s="302"/>
      <c r="I129" s="302"/>
      <c r="J129" s="302"/>
      <c r="K129" s="302"/>
      <c r="L129" s="302"/>
      <c r="M129" s="302"/>
      <c r="N129" s="302"/>
      <c r="O129" s="302"/>
      <c r="P129" s="302"/>
      <c r="Q129" s="302"/>
      <c r="R129" s="302"/>
      <c r="S129" s="302"/>
      <c r="T129" s="302"/>
      <c r="U129" s="302"/>
      <c r="V129" s="302"/>
      <c r="W129" s="302"/>
      <c r="X129" s="302"/>
      <c r="Y129" s="302"/>
      <c r="Z129" s="302"/>
      <c r="AA129" s="302"/>
      <c r="AB129" s="302"/>
      <c r="AC129" s="302"/>
      <c r="AD129" s="302"/>
      <c r="AE129" s="303"/>
      <c r="AF129" s="1"/>
      <c r="AG129" s="76"/>
    </row>
    <row r="130" spans="2:33" ht="48" customHeight="1">
      <c r="B130" s="69"/>
      <c r="C130" s="304" t="s">
        <v>326</v>
      </c>
      <c r="D130" s="305"/>
      <c r="E130" s="306"/>
      <c r="F130" s="306"/>
      <c r="G130" s="306"/>
      <c r="H130" s="306"/>
      <c r="I130" s="306"/>
      <c r="J130" s="152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153"/>
      <c r="AF130" s="1"/>
      <c r="AG130" s="76"/>
    </row>
    <row r="131" spans="2:33" ht="48" customHeight="1" thickBot="1">
      <c r="B131" s="69"/>
      <c r="C131" s="307" t="s">
        <v>327</v>
      </c>
      <c r="D131" s="308"/>
      <c r="E131" s="309"/>
      <c r="F131" s="309"/>
      <c r="G131" s="309"/>
      <c r="H131" s="309"/>
      <c r="I131" s="309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54"/>
      <c r="AE131" s="155"/>
      <c r="AF131" s="1"/>
      <c r="AG131" s="76"/>
    </row>
    <row r="132" spans="2:73" ht="9.95" customHeight="1" thickBot="1">
      <c r="B132" s="69"/>
      <c r="C132" s="55"/>
      <c r="D132" s="54"/>
      <c r="E132" s="54"/>
      <c r="F132" s="54"/>
      <c r="G132" s="54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6"/>
      <c r="Y132" s="56"/>
      <c r="Z132" s="56"/>
      <c r="AA132" s="56"/>
      <c r="AB132" s="56"/>
      <c r="AC132" s="56"/>
      <c r="AD132" s="56"/>
      <c r="AE132" s="56"/>
      <c r="AF132" s="1"/>
      <c r="AG132" s="143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</row>
    <row r="133" spans="2:33" ht="20.1" customHeight="1" thickBot="1">
      <c r="B133" s="69"/>
      <c r="C133" s="60" t="s">
        <v>328</v>
      </c>
      <c r="D133" s="61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9"/>
      <c r="AF133" s="1"/>
      <c r="AG133" s="76"/>
    </row>
    <row r="134" spans="2:33" ht="15" customHeight="1">
      <c r="B134" s="69"/>
      <c r="C134" s="408" t="s">
        <v>269</v>
      </c>
      <c r="D134" s="409"/>
      <c r="E134" s="409"/>
      <c r="F134" s="409"/>
      <c r="G134" s="409"/>
      <c r="H134" s="409"/>
      <c r="I134" s="409"/>
      <c r="J134" s="409"/>
      <c r="K134" s="409"/>
      <c r="L134" s="409"/>
      <c r="M134" s="409"/>
      <c r="N134" s="410"/>
      <c r="O134" s="411" t="s">
        <v>280</v>
      </c>
      <c r="P134" s="412"/>
      <c r="Q134" s="412"/>
      <c r="R134" s="412"/>
      <c r="S134" s="412"/>
      <c r="T134" s="412"/>
      <c r="U134" s="412"/>
      <c r="V134" s="412"/>
      <c r="W134" s="412"/>
      <c r="X134" s="412"/>
      <c r="Y134" s="412"/>
      <c r="Z134" s="412"/>
      <c r="AA134" s="412"/>
      <c r="AB134" s="412"/>
      <c r="AC134" s="412"/>
      <c r="AD134" s="412"/>
      <c r="AE134" s="413"/>
      <c r="AF134" s="1"/>
      <c r="AG134" s="76"/>
    </row>
    <row r="135" spans="2:46" ht="15">
      <c r="B135" s="69"/>
      <c r="C135" s="414" t="s">
        <v>270</v>
      </c>
      <c r="D135" s="415"/>
      <c r="E135" s="415"/>
      <c r="F135" s="415"/>
      <c r="G135" s="415"/>
      <c r="H135" s="415"/>
      <c r="I135" s="415"/>
      <c r="J135" s="415"/>
      <c r="K135" s="415"/>
      <c r="L135" s="415"/>
      <c r="M135" s="415"/>
      <c r="N135" s="415"/>
      <c r="O135" s="423" t="s">
        <v>281</v>
      </c>
      <c r="P135" s="424"/>
      <c r="Q135" s="424"/>
      <c r="R135" s="424"/>
      <c r="S135" s="424"/>
      <c r="T135" s="424"/>
      <c r="U135" s="424"/>
      <c r="V135" s="424"/>
      <c r="W135" s="424"/>
      <c r="X135" s="424"/>
      <c r="Y135" s="424"/>
      <c r="Z135" s="424"/>
      <c r="AA135" s="424"/>
      <c r="AB135" s="424"/>
      <c r="AC135" s="424"/>
      <c r="AD135" s="424"/>
      <c r="AE135" s="425"/>
      <c r="AF135" s="1"/>
      <c r="AG135" s="76"/>
      <c r="AI135" s="138"/>
      <c r="AJ135" s="138"/>
      <c r="AK135" s="138"/>
      <c r="AL135" s="138"/>
      <c r="AM135" s="138"/>
      <c r="AN135" s="138"/>
      <c r="AO135" s="138"/>
      <c r="AP135" s="138"/>
      <c r="AQ135" s="138"/>
      <c r="AR135" s="138"/>
      <c r="AS135" s="138"/>
      <c r="AT135" s="138"/>
    </row>
    <row r="136" spans="2:46" ht="15">
      <c r="B136" s="69"/>
      <c r="C136" s="414" t="s">
        <v>272</v>
      </c>
      <c r="D136" s="415"/>
      <c r="E136" s="415"/>
      <c r="F136" s="415"/>
      <c r="G136" s="415"/>
      <c r="H136" s="415"/>
      <c r="I136" s="415"/>
      <c r="J136" s="415"/>
      <c r="K136" s="415"/>
      <c r="L136" s="415"/>
      <c r="M136" s="415"/>
      <c r="N136" s="416"/>
      <c r="O136" s="423" t="s">
        <v>282</v>
      </c>
      <c r="P136" s="424"/>
      <c r="Q136" s="424"/>
      <c r="R136" s="424"/>
      <c r="S136" s="424"/>
      <c r="T136" s="424"/>
      <c r="U136" s="424"/>
      <c r="V136" s="424"/>
      <c r="W136" s="424"/>
      <c r="X136" s="424"/>
      <c r="Y136" s="424"/>
      <c r="Z136" s="424"/>
      <c r="AA136" s="424"/>
      <c r="AB136" s="424"/>
      <c r="AC136" s="424"/>
      <c r="AD136" s="424"/>
      <c r="AE136" s="425"/>
      <c r="AF136" s="1"/>
      <c r="AG136" s="76"/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138"/>
      <c r="AS136" s="138"/>
      <c r="AT136" s="138"/>
    </row>
    <row r="137" spans="2:46" ht="15">
      <c r="B137" s="69"/>
      <c r="C137" s="414" t="s">
        <v>283</v>
      </c>
      <c r="D137" s="415"/>
      <c r="E137" s="415"/>
      <c r="F137" s="415"/>
      <c r="G137" s="415"/>
      <c r="H137" s="415"/>
      <c r="I137" s="415"/>
      <c r="J137" s="415"/>
      <c r="K137" s="415"/>
      <c r="L137" s="415"/>
      <c r="M137" s="415"/>
      <c r="N137" s="416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62"/>
      <c r="AF137" s="1"/>
      <c r="AG137" s="76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138"/>
      <c r="AS137" s="138"/>
      <c r="AT137" s="138"/>
    </row>
    <row r="138" spans="2:46" ht="15">
      <c r="B138" s="69"/>
      <c r="C138" s="414" t="s">
        <v>267</v>
      </c>
      <c r="D138" s="415"/>
      <c r="E138" s="415"/>
      <c r="F138" s="415"/>
      <c r="G138" s="415"/>
      <c r="H138" s="415"/>
      <c r="I138" s="415"/>
      <c r="J138" s="415"/>
      <c r="K138" s="415"/>
      <c r="L138" s="415"/>
      <c r="M138" s="415"/>
      <c r="N138" s="416"/>
      <c r="O138" s="405"/>
      <c r="P138" s="406"/>
      <c r="Q138" s="406"/>
      <c r="R138" s="406"/>
      <c r="S138" s="406"/>
      <c r="T138" s="20"/>
      <c r="U138" s="406"/>
      <c r="V138" s="406"/>
      <c r="W138" s="406"/>
      <c r="X138" s="406"/>
      <c r="Y138" s="20"/>
      <c r="Z138" s="406"/>
      <c r="AA138" s="406"/>
      <c r="AB138" s="406"/>
      <c r="AC138" s="406"/>
      <c r="AD138" s="406"/>
      <c r="AE138" s="407"/>
      <c r="AF138" s="1"/>
      <c r="AG138" s="21"/>
      <c r="AI138" s="138"/>
      <c r="AJ138" s="138"/>
      <c r="AK138" s="138"/>
      <c r="AL138" s="138"/>
      <c r="AM138" s="138"/>
      <c r="AN138" s="138"/>
      <c r="AO138" s="138"/>
      <c r="AP138" s="138"/>
      <c r="AQ138" s="138"/>
      <c r="AR138" s="138"/>
      <c r="AS138" s="138"/>
      <c r="AT138" s="138"/>
    </row>
    <row r="139" spans="2:46" ht="15">
      <c r="B139" s="69"/>
      <c r="C139" s="414" t="s">
        <v>266</v>
      </c>
      <c r="D139" s="415"/>
      <c r="E139" s="415"/>
      <c r="F139" s="415"/>
      <c r="G139" s="415"/>
      <c r="H139" s="415"/>
      <c r="I139" s="415"/>
      <c r="J139" s="415"/>
      <c r="K139" s="415"/>
      <c r="L139" s="415"/>
      <c r="M139" s="415"/>
      <c r="N139" s="416"/>
      <c r="O139" s="405"/>
      <c r="P139" s="406"/>
      <c r="Q139" s="406"/>
      <c r="R139" s="406"/>
      <c r="S139" s="406"/>
      <c r="T139" s="19"/>
      <c r="U139" s="406"/>
      <c r="V139" s="406"/>
      <c r="W139" s="406"/>
      <c r="X139" s="406"/>
      <c r="Y139" s="19"/>
      <c r="Z139" s="406"/>
      <c r="AA139" s="406"/>
      <c r="AB139" s="406"/>
      <c r="AC139" s="406"/>
      <c r="AD139" s="406"/>
      <c r="AE139" s="407"/>
      <c r="AF139" s="1"/>
      <c r="AG139" s="76"/>
      <c r="AI139" s="138"/>
      <c r="AJ139" s="138"/>
      <c r="AK139" s="138"/>
      <c r="AL139" s="138"/>
      <c r="AM139" s="138"/>
      <c r="AN139" s="138"/>
      <c r="AO139" s="138"/>
      <c r="AP139" s="138"/>
      <c r="AQ139" s="138"/>
      <c r="AR139" s="138"/>
      <c r="AS139" s="138"/>
      <c r="AT139" s="138"/>
    </row>
    <row r="140" spans="2:46" ht="15" customHeight="1">
      <c r="B140" s="69"/>
      <c r="C140" s="414" t="s">
        <v>268</v>
      </c>
      <c r="D140" s="415"/>
      <c r="E140" s="415"/>
      <c r="F140" s="415"/>
      <c r="G140" s="415"/>
      <c r="H140" s="415"/>
      <c r="I140" s="415"/>
      <c r="J140" s="415"/>
      <c r="K140" s="415"/>
      <c r="L140" s="415"/>
      <c r="M140" s="415"/>
      <c r="N140" s="416"/>
      <c r="O140" s="405"/>
      <c r="P140" s="406"/>
      <c r="Q140" s="406"/>
      <c r="R140" s="406"/>
      <c r="S140" s="406"/>
      <c r="T140" s="2"/>
      <c r="U140" s="406"/>
      <c r="V140" s="406"/>
      <c r="W140" s="406"/>
      <c r="X140" s="406"/>
      <c r="Y140" s="2"/>
      <c r="Z140" s="406"/>
      <c r="AA140" s="406"/>
      <c r="AB140" s="406"/>
      <c r="AC140" s="406"/>
      <c r="AD140" s="406"/>
      <c r="AE140" s="407"/>
      <c r="AF140" s="1"/>
      <c r="AG140" s="66"/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138"/>
      <c r="AS140" s="138"/>
      <c r="AT140" s="138"/>
    </row>
    <row r="141" spans="2:46" ht="15" customHeight="1">
      <c r="B141" s="69"/>
      <c r="C141" s="414" t="s">
        <v>271</v>
      </c>
      <c r="D141" s="415"/>
      <c r="E141" s="415"/>
      <c r="F141" s="415"/>
      <c r="G141" s="415"/>
      <c r="H141" s="415"/>
      <c r="I141" s="415"/>
      <c r="J141" s="415"/>
      <c r="K141" s="415"/>
      <c r="L141" s="415"/>
      <c r="M141" s="415"/>
      <c r="N141" s="416"/>
      <c r="O141" s="135"/>
      <c r="P141" s="135"/>
      <c r="Q141" s="135"/>
      <c r="R141" s="135"/>
      <c r="S141" s="135"/>
      <c r="T141" s="2"/>
      <c r="U141" s="135"/>
      <c r="V141" s="135"/>
      <c r="W141" s="135"/>
      <c r="X141" s="135"/>
      <c r="Y141" s="2"/>
      <c r="Z141" s="135"/>
      <c r="AA141" s="135"/>
      <c r="AB141" s="135"/>
      <c r="AC141" s="135"/>
      <c r="AD141" s="135"/>
      <c r="AE141" s="136"/>
      <c r="AF141" s="1"/>
      <c r="AG141" s="66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</row>
    <row r="142" spans="2:33" ht="15" customHeight="1">
      <c r="B142" s="69"/>
      <c r="C142" s="131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3"/>
      <c r="O142" s="123"/>
      <c r="P142" s="123"/>
      <c r="Q142" s="123"/>
      <c r="R142" s="123"/>
      <c r="S142" s="123"/>
      <c r="T142" s="2"/>
      <c r="U142" s="123"/>
      <c r="V142" s="123"/>
      <c r="W142" s="123"/>
      <c r="X142" s="123"/>
      <c r="Y142" s="2"/>
      <c r="Z142" s="123"/>
      <c r="AA142" s="123"/>
      <c r="AB142" s="123"/>
      <c r="AC142" s="123"/>
      <c r="AD142" s="123"/>
      <c r="AE142" s="124"/>
      <c r="AF142" s="1"/>
      <c r="AG142" s="66"/>
    </row>
    <row r="143" spans="2:33" ht="15" customHeight="1">
      <c r="B143" s="69"/>
      <c r="C143" s="417" t="s">
        <v>314</v>
      </c>
      <c r="D143" s="418"/>
      <c r="E143" s="418"/>
      <c r="F143" s="418"/>
      <c r="G143" s="418"/>
      <c r="H143" s="418"/>
      <c r="I143" s="418"/>
      <c r="J143" s="418"/>
      <c r="K143" s="418"/>
      <c r="L143" s="418"/>
      <c r="M143" s="418"/>
      <c r="N143" s="419"/>
      <c r="O143" s="123"/>
      <c r="P143" s="123"/>
      <c r="Q143" s="123"/>
      <c r="R143" s="123"/>
      <c r="S143" s="123"/>
      <c r="T143" s="2"/>
      <c r="U143" s="123"/>
      <c r="V143" s="123"/>
      <c r="W143" s="123"/>
      <c r="X143" s="123"/>
      <c r="Y143" s="2"/>
      <c r="Z143" s="123"/>
      <c r="AA143" s="123"/>
      <c r="AB143" s="123"/>
      <c r="AC143" s="123"/>
      <c r="AD143" s="123"/>
      <c r="AE143" s="124"/>
      <c r="AF143" s="1"/>
      <c r="AG143" s="66"/>
    </row>
    <row r="144" spans="2:33" ht="15" customHeight="1" thickBot="1">
      <c r="B144" s="69"/>
      <c r="C144" s="420"/>
      <c r="D144" s="421"/>
      <c r="E144" s="421"/>
      <c r="F144" s="421"/>
      <c r="G144" s="421"/>
      <c r="H144" s="421"/>
      <c r="I144" s="421"/>
      <c r="J144" s="421"/>
      <c r="K144" s="421"/>
      <c r="L144" s="421"/>
      <c r="M144" s="421"/>
      <c r="N144" s="422"/>
      <c r="O144" s="403" t="s">
        <v>46</v>
      </c>
      <c r="P144" s="403"/>
      <c r="Q144" s="403"/>
      <c r="R144" s="403"/>
      <c r="S144" s="403"/>
      <c r="T144" s="30"/>
      <c r="U144" s="403" t="s">
        <v>47</v>
      </c>
      <c r="V144" s="403"/>
      <c r="W144" s="403"/>
      <c r="X144" s="403"/>
      <c r="Y144" s="30"/>
      <c r="Z144" s="403" t="s">
        <v>48</v>
      </c>
      <c r="AA144" s="403"/>
      <c r="AB144" s="403"/>
      <c r="AC144" s="403"/>
      <c r="AD144" s="403"/>
      <c r="AE144" s="404"/>
      <c r="AF144" s="1"/>
      <c r="AG144" s="66"/>
    </row>
    <row r="145" spans="2:33" ht="9.95" customHeight="1" thickBot="1">
      <c r="B145" s="78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66"/>
    </row>
    <row r="146" spans="2:33" ht="30" customHeight="1">
      <c r="B146" s="214" t="s">
        <v>382</v>
      </c>
      <c r="C146" s="214"/>
      <c r="D146" s="214"/>
      <c r="E146" s="214"/>
      <c r="F146" s="214"/>
      <c r="G146" s="214"/>
      <c r="H146" s="214"/>
      <c r="I146" s="214"/>
      <c r="J146" s="214"/>
      <c r="K146" s="214"/>
      <c r="L146" s="214"/>
      <c r="M146" s="214"/>
      <c r="N146" s="214"/>
      <c r="O146" s="214"/>
      <c r="P146" s="214"/>
      <c r="Q146" s="214"/>
      <c r="R146" s="214"/>
      <c r="S146" s="214"/>
      <c r="T146" s="214"/>
      <c r="U146" s="214"/>
      <c r="V146" s="214"/>
      <c r="W146" s="214"/>
      <c r="X146" s="214"/>
      <c r="Y146" s="214"/>
      <c r="Z146" s="214"/>
      <c r="AA146" s="214"/>
      <c r="AB146" s="214"/>
      <c r="AC146" s="214"/>
      <c r="AD146" s="214"/>
      <c r="AE146" s="214"/>
      <c r="AF146" s="214"/>
      <c r="AG146" s="66"/>
    </row>
  </sheetData>
  <sheetProtection algorithmName="SHA-512" hashValue="x25GWcwaZkQYBYLc4WHCg9TAHJzCnaLnkEstmdGDjGzWyV5QGbFsWSb+8CVptAy1V30eFOiWjl99VpPBDCxfBg==" saltValue="UlJbRdOdftvbmLp77ZwjGQ==" spinCount="100000" sheet="1" formatCells="0" formatRows="0" selectLockedCells="1"/>
  <mergeCells count="286">
    <mergeCell ref="D61:F61"/>
    <mergeCell ref="C68:AE68"/>
    <mergeCell ref="P64:S64"/>
    <mergeCell ref="D64:F64"/>
    <mergeCell ref="D65:F65"/>
    <mergeCell ref="L63:O63"/>
    <mergeCell ref="C70:F70"/>
    <mergeCell ref="Q70:U70"/>
    <mergeCell ref="V70:AE70"/>
    <mergeCell ref="G70:O70"/>
    <mergeCell ref="C67:AE67"/>
    <mergeCell ref="P63:S63"/>
    <mergeCell ref="D63:F63"/>
    <mergeCell ref="Y63:AE63"/>
    <mergeCell ref="L61:O61"/>
    <mergeCell ref="D62:F62"/>
    <mergeCell ref="G63:K63"/>
    <mergeCell ref="L62:O62"/>
    <mergeCell ref="T63:X63"/>
    <mergeCell ref="C96:U96"/>
    <mergeCell ref="C80:D80"/>
    <mergeCell ref="C74:H74"/>
    <mergeCell ref="C89:U89"/>
    <mergeCell ref="V89:AE89"/>
    <mergeCell ref="V96:AE96"/>
    <mergeCell ref="V95:AE95"/>
    <mergeCell ref="G72:O72"/>
    <mergeCell ref="Q72:U72"/>
    <mergeCell ref="V72:AE72"/>
    <mergeCell ref="V88:AE88"/>
    <mergeCell ref="C86:AE86"/>
    <mergeCell ref="V90:AE90"/>
    <mergeCell ref="V92:AE92"/>
    <mergeCell ref="V93:AE93"/>
    <mergeCell ref="V94:AE94"/>
    <mergeCell ref="C72:F72"/>
    <mergeCell ref="F78:K78"/>
    <mergeCell ref="C82:E82"/>
    <mergeCell ref="C93:U93"/>
    <mergeCell ref="C84:N84"/>
    <mergeCell ref="G55:K55"/>
    <mergeCell ref="T55:X55"/>
    <mergeCell ref="C46:K46"/>
    <mergeCell ref="M46:U46"/>
    <mergeCell ref="W46:AE46"/>
    <mergeCell ref="D60:F60"/>
    <mergeCell ref="M49:Q49"/>
    <mergeCell ref="S49:X49"/>
    <mergeCell ref="Z49:AE49"/>
    <mergeCell ref="M50:Q50"/>
    <mergeCell ref="S50:X50"/>
    <mergeCell ref="Z50:AE50"/>
    <mergeCell ref="L54:O54"/>
    <mergeCell ref="C52:AE52"/>
    <mergeCell ref="Y56:AE56"/>
    <mergeCell ref="Y54:AE54"/>
    <mergeCell ref="P56:S56"/>
    <mergeCell ref="T56:X56"/>
    <mergeCell ref="D56:F56"/>
    <mergeCell ref="D57:F57"/>
    <mergeCell ref="P57:S57"/>
    <mergeCell ref="D59:F59"/>
    <mergeCell ref="G54:K54"/>
    <mergeCell ref="T54:X54"/>
    <mergeCell ref="W23:AD23"/>
    <mergeCell ref="C44:AE44"/>
    <mergeCell ref="N17:P17"/>
    <mergeCell ref="C21:U21"/>
    <mergeCell ref="W21:AB21"/>
    <mergeCell ref="N15:P15"/>
    <mergeCell ref="Q15:R15"/>
    <mergeCell ref="C31:F31"/>
    <mergeCell ref="P55:S55"/>
    <mergeCell ref="Y55:AE55"/>
    <mergeCell ref="T37:AE37"/>
    <mergeCell ref="I33:L33"/>
    <mergeCell ref="N33:O33"/>
    <mergeCell ref="T31:V31"/>
    <mergeCell ref="O31:S31"/>
    <mergeCell ref="C33:E33"/>
    <mergeCell ref="F33:G33"/>
    <mergeCell ref="P29:Q29"/>
    <mergeCell ref="S29:T29"/>
    <mergeCell ref="Z29:AA29"/>
    <mergeCell ref="I29:J29"/>
    <mergeCell ref="L29:O29"/>
    <mergeCell ref="W29:Y29"/>
    <mergeCell ref="C35:E35"/>
    <mergeCell ref="C37:S37"/>
    <mergeCell ref="R33:S33"/>
    <mergeCell ref="N35:P35"/>
    <mergeCell ref="J35:M35"/>
    <mergeCell ref="V35:W35"/>
    <mergeCell ref="S35:U35"/>
    <mergeCell ref="Z35:AE35"/>
    <mergeCell ref="C39:Q39"/>
    <mergeCell ref="T39:X39"/>
    <mergeCell ref="Z39:AE39"/>
    <mergeCell ref="F35:G35"/>
    <mergeCell ref="B1:F1"/>
    <mergeCell ref="C25:F25"/>
    <mergeCell ref="G25:T25"/>
    <mergeCell ref="R10:W10"/>
    <mergeCell ref="F3:AE5"/>
    <mergeCell ref="C27:D27"/>
    <mergeCell ref="G27:J27"/>
    <mergeCell ref="M27:P27"/>
    <mergeCell ref="Y25:AE25"/>
    <mergeCell ref="Q27:AE27"/>
    <mergeCell ref="C7:AE7"/>
    <mergeCell ref="C12:P12"/>
    <mergeCell ref="R12:AE12"/>
    <mergeCell ref="C13:P13"/>
    <mergeCell ref="D15:E15"/>
    <mergeCell ref="R13:S13"/>
    <mergeCell ref="AB13:AE13"/>
    <mergeCell ref="AC9:AE9"/>
    <mergeCell ref="C10:P10"/>
    <mergeCell ref="V15:AE15"/>
    <mergeCell ref="I15:L15"/>
    <mergeCell ref="Z13:AA13"/>
    <mergeCell ref="T13:Y13"/>
    <mergeCell ref="Y9:AB9"/>
    <mergeCell ref="B146:AF146"/>
    <mergeCell ref="O144:S144"/>
    <mergeCell ref="U144:X144"/>
    <mergeCell ref="Z144:AE144"/>
    <mergeCell ref="O138:S140"/>
    <mergeCell ref="U138:X140"/>
    <mergeCell ref="Z138:AE140"/>
    <mergeCell ref="C134:N134"/>
    <mergeCell ref="O134:AE134"/>
    <mergeCell ref="C135:N135"/>
    <mergeCell ref="C136:N136"/>
    <mergeCell ref="C137:N137"/>
    <mergeCell ref="C138:N138"/>
    <mergeCell ref="C139:N139"/>
    <mergeCell ref="C140:N140"/>
    <mergeCell ref="C143:N144"/>
    <mergeCell ref="O135:AE135"/>
    <mergeCell ref="O136:AE136"/>
    <mergeCell ref="C141:N141"/>
    <mergeCell ref="C9:P9"/>
    <mergeCell ref="R9:W9"/>
    <mergeCell ref="T15:U15"/>
    <mergeCell ref="V33:Z33"/>
    <mergeCell ref="V25:X25"/>
    <mergeCell ref="Y10:AB10"/>
    <mergeCell ref="AC10:AE10"/>
    <mergeCell ref="C49:K49"/>
    <mergeCell ref="C47:K47"/>
    <mergeCell ref="X31:AB31"/>
    <mergeCell ref="G31:M31"/>
    <mergeCell ref="G15:H15"/>
    <mergeCell ref="C17:E17"/>
    <mergeCell ref="F17:L17"/>
    <mergeCell ref="T17:Y17"/>
    <mergeCell ref="Z17:AE17"/>
    <mergeCell ref="AC21:AD21"/>
    <mergeCell ref="G19:AE19"/>
    <mergeCell ref="C19:F19"/>
    <mergeCell ref="AC29:AD29"/>
    <mergeCell ref="C29:H29"/>
    <mergeCell ref="AA33:AE33"/>
    <mergeCell ref="Y42:AE42"/>
    <mergeCell ref="AC31:AD31"/>
    <mergeCell ref="P58:S58"/>
    <mergeCell ref="P59:S59"/>
    <mergeCell ref="P60:S60"/>
    <mergeCell ref="P61:S61"/>
    <mergeCell ref="G65:AE65"/>
    <mergeCell ref="G58:K58"/>
    <mergeCell ref="G59:K59"/>
    <mergeCell ref="L58:O58"/>
    <mergeCell ref="Y59:AE59"/>
    <mergeCell ref="G64:K64"/>
    <mergeCell ref="L64:O64"/>
    <mergeCell ref="T64:X64"/>
    <mergeCell ref="Y64:AE64"/>
    <mergeCell ref="G62:K62"/>
    <mergeCell ref="G61:K61"/>
    <mergeCell ref="P62:S62"/>
    <mergeCell ref="T61:X61"/>
    <mergeCell ref="Y60:AE60"/>
    <mergeCell ref="Y61:AE61"/>
    <mergeCell ref="Y58:AE58"/>
    <mergeCell ref="Y62:AE62"/>
    <mergeCell ref="T59:X59"/>
    <mergeCell ref="T60:X60"/>
    <mergeCell ref="T62:X62"/>
    <mergeCell ref="AD117:AE117"/>
    <mergeCell ref="C117:AC117"/>
    <mergeCell ref="AD118:AE118"/>
    <mergeCell ref="C107:U107"/>
    <mergeCell ref="V107:AE107"/>
    <mergeCell ref="C109:AE109"/>
    <mergeCell ref="C111:AE111"/>
    <mergeCell ref="V97:AE97"/>
    <mergeCell ref="C106:U106"/>
    <mergeCell ref="C102:U102"/>
    <mergeCell ref="V102:AE102"/>
    <mergeCell ref="V98:AE98"/>
    <mergeCell ref="V106:AE106"/>
    <mergeCell ref="C104:U104"/>
    <mergeCell ref="V104:AE104"/>
    <mergeCell ref="C113:AE113"/>
    <mergeCell ref="C98:U98"/>
    <mergeCell ref="C115:AE115"/>
    <mergeCell ref="C103:U103"/>
    <mergeCell ref="V103:AE103"/>
    <mergeCell ref="C99:U99"/>
    <mergeCell ref="V99:AE99"/>
    <mergeCell ref="C112:AE112"/>
    <mergeCell ref="C105:U105"/>
    <mergeCell ref="V100:AE100"/>
    <mergeCell ref="C101:U101"/>
    <mergeCell ref="V101:AE101"/>
    <mergeCell ref="AC74:AD74"/>
    <mergeCell ref="W74:AB74"/>
    <mergeCell ref="W76:AB76"/>
    <mergeCell ref="W78:AB78"/>
    <mergeCell ref="AC78:AD78"/>
    <mergeCell ref="X82:AE82"/>
    <mergeCell ref="F82:V82"/>
    <mergeCell ref="M78:S78"/>
    <mergeCell ref="I74:U74"/>
    <mergeCell ref="C95:U95"/>
    <mergeCell ref="C97:U97"/>
    <mergeCell ref="C91:U91"/>
    <mergeCell ref="V91:AE91"/>
    <mergeCell ref="C94:U94"/>
    <mergeCell ref="C88:U88"/>
    <mergeCell ref="C90:U90"/>
    <mergeCell ref="E80:V80"/>
    <mergeCell ref="AC76:AD76"/>
    <mergeCell ref="C76:U76"/>
    <mergeCell ref="C78:E78"/>
    <mergeCell ref="C92:U92"/>
    <mergeCell ref="L56:O56"/>
    <mergeCell ref="R41:W41"/>
    <mergeCell ref="Y41:AE41"/>
    <mergeCell ref="C42:P42"/>
    <mergeCell ref="R42:W42"/>
    <mergeCell ref="M47:U47"/>
    <mergeCell ref="W47:X47"/>
    <mergeCell ref="Y47:AC47"/>
    <mergeCell ref="G60:K60"/>
    <mergeCell ref="C50:K50"/>
    <mergeCell ref="C41:P41"/>
    <mergeCell ref="P54:S54"/>
    <mergeCell ref="G56:K56"/>
    <mergeCell ref="D54:F54"/>
    <mergeCell ref="D55:F55"/>
    <mergeCell ref="D58:F58"/>
    <mergeCell ref="L55:O55"/>
    <mergeCell ref="T58:X58"/>
    <mergeCell ref="G57:K57"/>
    <mergeCell ref="L59:O59"/>
    <mergeCell ref="L60:O60"/>
    <mergeCell ref="Y57:AE57"/>
    <mergeCell ref="L57:O57"/>
    <mergeCell ref="T57:X57"/>
    <mergeCell ref="C127:AE127"/>
    <mergeCell ref="C129:AE129"/>
    <mergeCell ref="C130:D130"/>
    <mergeCell ref="E130:I130"/>
    <mergeCell ref="C131:D131"/>
    <mergeCell ref="E131:I131"/>
    <mergeCell ref="Y80:AB80"/>
    <mergeCell ref="AC80:AE80"/>
    <mergeCell ref="C122:AC122"/>
    <mergeCell ref="AD122:AE122"/>
    <mergeCell ref="C123:AC123"/>
    <mergeCell ref="AD123:AE123"/>
    <mergeCell ref="C124:AC124"/>
    <mergeCell ref="AD124:AE124"/>
    <mergeCell ref="C125:AC125"/>
    <mergeCell ref="AD125:AE125"/>
    <mergeCell ref="C121:AE121"/>
    <mergeCell ref="AD119:AE119"/>
    <mergeCell ref="AD120:AE120"/>
    <mergeCell ref="C118:AC118"/>
    <mergeCell ref="C119:AC119"/>
    <mergeCell ref="C120:AC120"/>
    <mergeCell ref="V105:AE105"/>
    <mergeCell ref="C100:U100"/>
  </mergeCells>
  <conditionalFormatting sqref="C10:P10 G19 AA33">
    <cfRule type="containsBlanks" priority="277" dxfId="104">
      <formula>LEN(TRIM(C10))=0</formula>
    </cfRule>
  </conditionalFormatting>
  <conditionalFormatting sqref="R10:W10">
    <cfRule type="containsBlanks" priority="270" dxfId="104">
      <formula>LEN(TRIM(R10))=0</formula>
    </cfRule>
  </conditionalFormatting>
  <conditionalFormatting sqref="C13:P13">
    <cfRule type="containsBlanks" priority="271" dxfId="104">
      <formula>LEN(TRIM(C13))=0</formula>
    </cfRule>
  </conditionalFormatting>
  <conditionalFormatting sqref="T13">
    <cfRule type="containsBlanks" priority="272" dxfId="104">
      <formula>LEN(TRIM(T13))=0</formula>
    </cfRule>
  </conditionalFormatting>
  <conditionalFormatting sqref="D15:E15">
    <cfRule type="containsBlanks" priority="273" dxfId="104">
      <formula>LEN(TRIM(D15))=0</formula>
    </cfRule>
  </conditionalFormatting>
  <conditionalFormatting sqref="Q15:R15">
    <cfRule type="containsBlanks" priority="275" dxfId="104">
      <formula>LEN(TRIM(Q15))=0</formula>
    </cfRule>
  </conditionalFormatting>
  <conditionalFormatting sqref="I15:L15">
    <cfRule type="containsBlanks" priority="276" dxfId="104">
      <formula>LEN(TRIM(I15))=0</formula>
    </cfRule>
  </conditionalFormatting>
  <conditionalFormatting sqref="V15:AE15">
    <cfRule type="containsBlanks" priority="274" dxfId="104">
      <formula>LEN(TRIM(V15))=0</formula>
    </cfRule>
  </conditionalFormatting>
  <conditionalFormatting sqref="G25">
    <cfRule type="containsBlanks" priority="268" dxfId="104">
      <formula>LEN(TRIM(G25))=0</formula>
    </cfRule>
  </conditionalFormatting>
  <conditionalFormatting sqref="C21">
    <cfRule type="containsBlanks" priority="266" dxfId="104">
      <formula>LEN(TRIM(C21))=0</formula>
    </cfRule>
  </conditionalFormatting>
  <conditionalFormatting sqref="AC31">
    <cfRule type="containsBlanks" priority="264" dxfId="104">
      <formula>LEN(TRIM(AC31))=0</formula>
    </cfRule>
  </conditionalFormatting>
  <conditionalFormatting sqref="Y25">
    <cfRule type="containsBlanks" priority="265" dxfId="104">
      <formula>LEN(TRIM(Y25))=0</formula>
    </cfRule>
  </conditionalFormatting>
  <conditionalFormatting sqref="AE31">
    <cfRule type="containsBlanks" priority="263" dxfId="104">
      <formula>LEN(TRIM(AE31))=0</formula>
    </cfRule>
  </conditionalFormatting>
  <conditionalFormatting sqref="T31">
    <cfRule type="containsBlanks" priority="258" dxfId="104">
      <formula>LEN(TRIM(T31))=0</formula>
    </cfRule>
  </conditionalFormatting>
  <conditionalFormatting sqref="G31">
    <cfRule type="containsBlanks" priority="257" dxfId="104">
      <formula>LEN(TRIM(G31))=0</formula>
    </cfRule>
  </conditionalFormatting>
  <conditionalFormatting sqref="AC31:AD31">
    <cfRule type="containsBlanks" priority="256" dxfId="104">
      <formula>LEN(TRIM(AC31))=0</formula>
    </cfRule>
  </conditionalFormatting>
  <conditionalFormatting sqref="Y47:AC47">
    <cfRule type="containsBlanks" priority="250" dxfId="104">
      <formula>LEN(TRIM(Y47))=0</formula>
    </cfRule>
  </conditionalFormatting>
  <conditionalFormatting sqref="C47:K47">
    <cfRule type="containsBlanks" priority="249" dxfId="104">
      <formula>LEN(TRIM(C47))=0</formula>
    </cfRule>
  </conditionalFormatting>
  <conditionalFormatting sqref="M47 AE47">
    <cfRule type="containsBlanks" priority="248" dxfId="104">
      <formula>LEN(TRIM(M47))=0</formula>
    </cfRule>
  </conditionalFormatting>
  <conditionalFormatting sqref="C50:K50">
    <cfRule type="containsBlanks" priority="247" dxfId="104">
      <formula>LEN(TRIM(C50))=0</formula>
    </cfRule>
  </conditionalFormatting>
  <conditionalFormatting sqref="G70">
    <cfRule type="containsBlanks" priority="240" dxfId="104">
      <formula>LEN(TRIM(G70))=0</formula>
    </cfRule>
  </conditionalFormatting>
  <conditionalFormatting sqref="I74">
    <cfRule type="containsBlanks" priority="239" dxfId="104">
      <formula>LEN(TRIM(I74))=0</formula>
    </cfRule>
  </conditionalFormatting>
  <conditionalFormatting sqref="E80">
    <cfRule type="containsBlanks" priority="237" dxfId="104">
      <formula>LEN(TRIM(E80))=0</formula>
    </cfRule>
  </conditionalFormatting>
  <conditionalFormatting sqref="J77:N77 J79:N79">
    <cfRule type="containsText" priority="200" dxfId="104" operator="containsText" text="PD ACIMA DO LIMITE">
      <formula>NOT(ISERROR(SEARCH("PD ACIMA DO LIMITE",J77)))</formula>
    </cfRule>
  </conditionalFormatting>
  <conditionalFormatting sqref="I29:J29">
    <cfRule type="containsBlanks" priority="186" dxfId="104">
      <formula>LEN(TRIM(I29))=0</formula>
    </cfRule>
  </conditionalFormatting>
  <conditionalFormatting sqref="P29:Q29">
    <cfRule type="containsBlanks" priority="182" dxfId="104">
      <formula>LEN(TRIM(P29))=0</formula>
    </cfRule>
  </conditionalFormatting>
  <conditionalFormatting sqref="Z29:AA29">
    <cfRule type="containsBlanks" priority="181" dxfId="104">
      <formula>LEN(TRIM(Z29))=0</formula>
    </cfRule>
  </conditionalFormatting>
  <conditionalFormatting sqref="N33">
    <cfRule type="expression" priority="180" dxfId="104">
      <formula>AND(OR($F$33="VERDE",$F$33="AZUL"),$N$33="")</formula>
    </cfRule>
  </conditionalFormatting>
  <conditionalFormatting sqref="F33:G33">
    <cfRule type="containsBlanks" priority="175" dxfId="104">
      <formula>LEN(TRIM(F33))=0</formula>
    </cfRule>
  </conditionalFormatting>
  <conditionalFormatting sqref="E27">
    <cfRule type="containsBlanks" priority="173" dxfId="104">
      <formula>LEN(TRIM(E27))=0</formula>
    </cfRule>
  </conditionalFormatting>
  <conditionalFormatting sqref="D65:F65">
    <cfRule type="cellIs" priority="170" dxfId="104" operator="equal">
      <formula>0</formula>
    </cfRule>
  </conditionalFormatting>
  <conditionalFormatting sqref="F17">
    <cfRule type="containsBlanks" priority="167" dxfId="104">
      <formula>LEN(TRIM(F17))=0</formula>
    </cfRule>
  </conditionalFormatting>
  <conditionalFormatting sqref="AD117:AE117">
    <cfRule type="containsBlanks" priority="166" dxfId="104">
      <formula>LEN(TRIM(AD117))=0</formula>
    </cfRule>
  </conditionalFormatting>
  <conditionalFormatting sqref="AD118:AE118">
    <cfRule type="containsBlanks" priority="164" dxfId="104">
      <formula>LEN(TRIM(AD118))=0</formula>
    </cfRule>
  </conditionalFormatting>
  <conditionalFormatting sqref="AD119:AE119">
    <cfRule type="containsBlanks" priority="163" dxfId="104">
      <formula>LEN(TRIM(AD119))=0</formula>
    </cfRule>
  </conditionalFormatting>
  <conditionalFormatting sqref="AD120:AE120">
    <cfRule type="containsText" priority="161" dxfId="104" operator="containsText" text="NÃO">
      <formula>NOT(ISERROR(SEARCH("NÃO",AD120)))</formula>
    </cfRule>
    <cfRule type="containsBlanks" priority="162" dxfId="104">
      <formula>LEN(TRIM(AD120))=0</formula>
    </cfRule>
  </conditionalFormatting>
  <conditionalFormatting sqref="G72">
    <cfRule type="containsBlanks" priority="159" dxfId="104">
      <formula>LEN(TRIM(G72))=0</formula>
    </cfRule>
  </conditionalFormatting>
  <conditionalFormatting sqref="Q35">
    <cfRule type="expression" priority="155" dxfId="104">
      <formula>AND(OR($F$33="VERDE",$F$33="AZUL"),$Q$35="")</formula>
    </cfRule>
  </conditionalFormatting>
  <conditionalFormatting sqref="N17:P17">
    <cfRule type="cellIs" priority="153" dxfId="65" operator="equal">
      <formula>"Potência Geração"</formula>
    </cfRule>
  </conditionalFormatting>
  <conditionalFormatting sqref="R17">
    <cfRule type="cellIs" priority="152" dxfId="64" operator="equal">
      <formula>"kW"</formula>
    </cfRule>
  </conditionalFormatting>
  <conditionalFormatting sqref="Q17">
    <cfRule type="expression" priority="150" dxfId="104">
      <formula>AND($R$17="kW",$Q$17="")</formula>
    </cfRule>
    <cfRule type="expression" priority="151" dxfId="64">
      <formula>$R$17="kW"</formula>
    </cfRule>
  </conditionalFormatting>
  <conditionalFormatting sqref="W21:AB21">
    <cfRule type="cellIs" priority="149" dxfId="65" operator="equal">
      <formula>"Potência de Geração Existente"</formula>
    </cfRule>
  </conditionalFormatting>
  <conditionalFormatting sqref="AC21">
    <cfRule type="expression" priority="147" dxfId="104">
      <formula>AND($AE$21="kW",$AC$21="")</formula>
    </cfRule>
  </conditionalFormatting>
  <conditionalFormatting sqref="AE21">
    <cfRule type="cellIs" priority="146" dxfId="64" operator="equal">
      <formula>"kW"</formula>
    </cfRule>
  </conditionalFormatting>
  <conditionalFormatting sqref="AC21:AD21">
    <cfRule type="expression" priority="148" dxfId="58">
      <formula>$AE$21="kW"</formula>
    </cfRule>
  </conditionalFormatting>
  <conditionalFormatting sqref="J75:N75">
    <cfRule type="containsText" priority="145" dxfId="104" operator="containsText" text="PD ACIMA DO LIMITE">
      <formula>NOT(ISERROR(SEARCH("PD ACIMA DO LIMITE",J75)))</formula>
    </cfRule>
  </conditionalFormatting>
  <conditionalFormatting sqref="AD123:AE123">
    <cfRule type="containsBlanks" priority="60" dxfId="104">
      <formula>LEN(TRIM(AD123))=0</formula>
    </cfRule>
  </conditionalFormatting>
  <conditionalFormatting sqref="AD124:AE124">
    <cfRule type="containsBlanks" priority="59" dxfId="104">
      <formula>LEN(TRIM(AD124))=0</formula>
    </cfRule>
  </conditionalFormatting>
  <conditionalFormatting sqref="AD122:AE122">
    <cfRule type="containsBlanks" priority="61" dxfId="104">
      <formula>LEN(TRIM(AD122))=0</formula>
    </cfRule>
  </conditionalFormatting>
  <conditionalFormatting sqref="AD125:AE125">
    <cfRule type="containsText" priority="57" dxfId="104" operator="containsText" text="NÃO">
      <formula>NOT(ISERROR(SEARCH("NÃO",AD125)))</formula>
    </cfRule>
    <cfRule type="containsBlanks" priority="58" dxfId="104">
      <formula>LEN(TRIM(AD125))=0</formula>
    </cfRule>
  </conditionalFormatting>
  <conditionalFormatting sqref="AC80">
    <cfRule type="containsBlanks" priority="56" dxfId="104">
      <formula>LEN(TRIM(AC80))=0</formula>
    </cfRule>
  </conditionalFormatting>
  <conditionalFormatting sqref="F78:K78">
    <cfRule type="containsBlanks" priority="55" dxfId="104">
      <formula>LEN(TRIM(F78))=0</formula>
    </cfRule>
    <cfRule type="containsText" priority="1" dxfId="49" operator="containsText" text="Selecione o tipo de orçamento">
      <formula>NOT(ISERROR(SEARCH("Selecione o tipo de orçamento",F78)))</formula>
    </cfRule>
  </conditionalFormatting>
  <conditionalFormatting sqref="AE76">
    <cfRule type="cellIs" priority="49" dxfId="104" operator="equal">
      <formula>0</formula>
    </cfRule>
    <cfRule type="expression" priority="50" dxfId="104">
      <formula>#REF!="PG ACIMA DO LIMITE DE MINIGERAÇÃO"</formula>
    </cfRule>
    <cfRule type="expression" priority="51" dxfId="104">
      <formula>#REF!="PG ABAIXO DO LIMITE DE MINIGERAÇÃO"</formula>
    </cfRule>
    <cfRule type="expression" priority="52" dxfId="104">
      <formula>#REF!="NOK: PG &gt; PD"</formula>
    </cfRule>
    <cfRule type="expression" priority="53" dxfId="44">
      <formula>#REF!="OK: PG ≤ PD"</formula>
    </cfRule>
  </conditionalFormatting>
  <conditionalFormatting sqref="AE76">
    <cfRule type="containsBlanks" priority="48" dxfId="104">
      <formula>LEN(TRIM(AE76))=0</formula>
    </cfRule>
  </conditionalFormatting>
  <conditionalFormatting sqref="AE74">
    <cfRule type="containsBlanks" priority="40" dxfId="104">
      <formula>LEN(TRIM(AE74))=0</formula>
    </cfRule>
  </conditionalFormatting>
  <conditionalFormatting sqref="AE78">
    <cfRule type="containsBlanks" priority="39" dxfId="104">
      <formula>LEN(TRIM(AE78))=0</formula>
    </cfRule>
  </conditionalFormatting>
  <conditionalFormatting sqref="X82">
    <cfRule type="containsText" priority="34" dxfId="40" operator="containsText" text="OK: PMI ≤ DG+CP">
      <formula>NOT(ISERROR(SEARCH("OK: PMI ≤ DG+CP",X82)))</formula>
    </cfRule>
  </conditionalFormatting>
  <conditionalFormatting sqref="X82:AE82">
    <cfRule type="containsText" priority="5" dxfId="49" operator="containsText" text="NOK: PMI &gt; PGT">
      <formula>NOT(ISERROR(SEARCH("NOK: PMI &gt; PGT",X82)))</formula>
    </cfRule>
    <cfRule type="containsText" priority="6" dxfId="40" operator="containsText" text="OK: PGT ≤ DG+CP">
      <formula>NOT(ISERROR(SEARCH("OK: PGT ≤ DG+CP",X82)))</formula>
    </cfRule>
    <cfRule type="containsText" priority="7" dxfId="49" operator="containsText" text="NOK: PGT &gt; DG+CP">
      <formula>NOT(ISERROR(SEARCH("NOK: PGT &gt; DG+CP",X82)))</formula>
    </cfRule>
    <cfRule type="containsText" priority="35" dxfId="49" operator="containsText" text="NOK: PMI &gt; DG+CP">
      <formula>NOT(ISERROR(SEARCH("NOK: PMI &gt; DG+CP",X82)))</formula>
    </cfRule>
    <cfRule type="containsText" priority="36" dxfId="44" operator="containsText" text="OK: PGT ≤ PD">
      <formula>NOT(ISERROR(SEARCH("OK: PGT ≤ PD",X82)))</formula>
    </cfRule>
    <cfRule type="containsText" priority="37" dxfId="49" operator="containsText" text="NOK PGT&gt;PD">
      <formula>NOT(ISERROR(SEARCH("NOK PGT&gt;PD",X82)))</formula>
    </cfRule>
    <cfRule type="containsText" priority="38" dxfId="49" operator="containsText" text="PGT ACIMA DO LIMITE DE MINIGERAÇÃO">
      <formula>NOT(ISERROR(SEARCH("PGT ACIMA DO LIMITE DE MINIGERAÇÃO",X82)))</formula>
    </cfRule>
  </conditionalFormatting>
  <conditionalFormatting sqref="T78">
    <cfRule type="containsBlanks" priority="33" dxfId="104">
      <formula>LEN(TRIM(T78))=0</formula>
    </cfRule>
  </conditionalFormatting>
  <conditionalFormatting sqref="R39">
    <cfRule type="containsBlanks" priority="32" dxfId="104">
      <formula>LEN(TRIM(R39))=0</formula>
    </cfRule>
  </conditionalFormatting>
  <conditionalFormatting sqref="T39:X39">
    <cfRule type="expression" priority="29" dxfId="30">
      <formula>$R$39="CD"</formula>
    </cfRule>
    <cfRule type="containsBlanks" priority="31" dxfId="104">
      <formula>LEN(TRIM(T39))=0</formula>
    </cfRule>
  </conditionalFormatting>
  <conditionalFormatting sqref="Z39:AE39">
    <cfRule type="expression" priority="28" dxfId="30">
      <formula>$R$39="CD"</formula>
    </cfRule>
    <cfRule type="containsBlanks" priority="30" dxfId="104">
      <formula>LEN(TRIM(Z39))=0</formula>
    </cfRule>
  </conditionalFormatting>
  <conditionalFormatting sqref="AI21">
    <cfRule type="cellIs" priority="27" dxfId="65" operator="equal">
      <formula>"Potência de Geração Existente"</formula>
    </cfRule>
  </conditionalFormatting>
  <conditionalFormatting sqref="S50:X50">
    <cfRule type="containsBlanks" priority="26" dxfId="104">
      <formula>LEN(TRIM(S50))=0</formula>
    </cfRule>
  </conditionalFormatting>
  <conditionalFormatting sqref="J35:M35">
    <cfRule type="expression" priority="25" dxfId="24">
      <formula>OR($F$33="VERDE",$F$33="AZUL")</formula>
    </cfRule>
  </conditionalFormatting>
  <conditionalFormatting sqref="Q35">
    <cfRule type="expression" priority="23" dxfId="58">
      <formula>OR($F$33="VERDE",$F$33="AZUL")</formula>
    </cfRule>
  </conditionalFormatting>
  <conditionalFormatting sqref="H35">
    <cfRule type="containsBlanks" priority="19" dxfId="104">
      <formula>LEN(TRIM(H35))=0</formula>
    </cfRule>
  </conditionalFormatting>
  <conditionalFormatting sqref="F35">
    <cfRule type="cellIs" priority="17" dxfId="104" operator="greaterThan">
      <formula>5000</formula>
    </cfRule>
    <cfRule type="containsBlanks" priority="18" dxfId="104">
      <formula>LEN(TRIM(F35))=0</formula>
    </cfRule>
  </conditionalFormatting>
  <conditionalFormatting sqref="Q35">
    <cfRule type="expression" priority="15" dxfId="58">
      <formula>OR($F$33="VERDE",$F$33="AZUL")</formula>
    </cfRule>
  </conditionalFormatting>
  <conditionalFormatting sqref="N35:P35">
    <cfRule type="expression" priority="14" dxfId="58">
      <formula>OR($F$33="VERDE",$F$33="AZUL")</formula>
    </cfRule>
    <cfRule type="expression" priority="16" dxfId="104">
      <formula>AND(OR($F$33="VERDE",$F$33="AZUL"),$N$35="")</formula>
    </cfRule>
  </conditionalFormatting>
  <conditionalFormatting sqref="S35:U35">
    <cfRule type="expression" priority="13" dxfId="24">
      <formula>OR($F$33="VERDE",$F$33="AZUL")</formula>
    </cfRule>
  </conditionalFormatting>
  <conditionalFormatting sqref="V35:W35">
    <cfRule type="expression" priority="12" dxfId="58">
      <formula>OR($F$33="VERDE",$F$33="AZUL")</formula>
    </cfRule>
  </conditionalFormatting>
  <conditionalFormatting sqref="X35">
    <cfRule type="expression" priority="11" dxfId="58">
      <formula>OR($F$33="VERDE",$F$33="AZUL")</formula>
    </cfRule>
  </conditionalFormatting>
  <conditionalFormatting sqref="Z35:AE35">
    <cfRule type="notContainsBlanks" priority="8" dxfId="64">
      <formula>LEN(TRIM(Z35))&gt;0</formula>
    </cfRule>
    <cfRule type="containsText" priority="9" dxfId="44" operator="containsText" text="DEMANDA DE GERAÇÃO OK">
      <formula>NOT(ISERROR(SEARCH("DEMANDA DE GERAÇÃO OK",Z35)))</formula>
    </cfRule>
    <cfRule type="containsText" priority="10" dxfId="49" operator="containsText" text="DEMANDA DE GERAÇÃO INSUFICIENTE">
      <formula>NOT(ISERROR(SEARCH("DEMANDA DE GERAÇÃO INSUFICIENTE",Z35)))</formula>
    </cfRule>
  </conditionalFormatting>
  <conditionalFormatting sqref="W23:AD23">
    <cfRule type="expression" priority="4" dxfId="24">
      <formula>$AE$21="kW"</formula>
    </cfRule>
  </conditionalFormatting>
  <conditionalFormatting sqref="AE23">
    <cfRule type="expression" priority="3" dxfId="58">
      <formula>$AE$21="kW"</formula>
    </cfRule>
  </conditionalFormatting>
  <conditionalFormatting sqref="C84:N84">
    <cfRule type="notContainsBlanks" priority="2" dxfId="8">
      <formula>LEN(TRIM(C84))&gt;0</formula>
    </cfRule>
  </conditionalFormatting>
  <dataValidations count="15">
    <dataValidation type="list" allowBlank="1" showInputMessage="1" showErrorMessage="1" sqref="AE23 K27 T78 AD117:AE120 AD122:AE125">
      <formula1>$AJ$7:$AJ$8</formula1>
    </dataValidation>
    <dataValidation type="list" allowBlank="1" showInputMessage="1" showErrorMessage="1" sqref="Y25">
      <formula1>$AL$3:$AL$10</formula1>
    </dataValidation>
    <dataValidation type="list" allowBlank="1" showInputMessage="1" showErrorMessage="1" sqref="T31">
      <formula1>$AJ$3:$AJ$4</formula1>
    </dataValidation>
    <dataValidation type="list" allowBlank="1" showInputMessage="1" showErrorMessage="1" sqref="AA33">
      <formula1>$AJ$13:$AJ$14</formula1>
    </dataValidation>
    <dataValidation type="list" allowBlank="1" showInputMessage="1" showErrorMessage="1" sqref="I74">
      <formula1>$AL$12:$AL$15</formula1>
    </dataValidation>
    <dataValidation type="list" allowBlank="1" showInputMessage="1" showErrorMessage="1" sqref="AC31">
      <formula1>$AI$3:$AI$9</formula1>
    </dataValidation>
    <dataValidation type="list" allowBlank="1" showInputMessage="1" showErrorMessage="1" sqref="F17">
      <formula1>$AN$21:$AN$22</formula1>
    </dataValidation>
    <dataValidation type="list" allowBlank="1" showInputMessage="1" showErrorMessage="1" sqref="Q15:R15">
      <formula1>$AK$3:$AK$9</formula1>
    </dataValidation>
    <dataValidation type="list" allowBlank="1" showInputMessage="1" showErrorMessage="1" sqref="G70">
      <formula1>$AM$11:$AM$17</formula1>
    </dataValidation>
    <dataValidation type="list" allowBlank="1" showInputMessage="1" showErrorMessage="1" sqref="G72:O72">
      <formula1>$AM$19:$AM$22</formula1>
    </dataValidation>
    <dataValidation type="list" allowBlank="1" showInputMessage="1" showErrorMessage="1" sqref="E27">
      <formula1>$AO$11:$AO$16</formula1>
    </dataValidation>
    <dataValidation type="list" allowBlank="1" showInputMessage="1" showErrorMessage="1" sqref="F33:G33">
      <formula1>$AO$7:$AO$9</formula1>
    </dataValidation>
    <dataValidation type="list" allowBlank="1" showInputMessage="1" showErrorMessage="1" sqref="G31">
      <formula1>$AN$10:$AN$14</formula1>
    </dataValidation>
    <dataValidation type="list" allowBlank="1" showInputMessage="1" showErrorMessage="1" sqref="G19:AE19">
      <formula1>$AN$3:$AN$8</formula1>
    </dataValidation>
    <dataValidation type="list" allowBlank="1" showInputMessage="1" showErrorMessage="1" sqref="R39">
      <formula1>$AI$19:$AI$24</formula1>
    </dataValidation>
  </dataValidations>
  <printOptions horizontalCentered="1"/>
  <pageMargins left="0.7" right="0.7" top="0.75" bottom="0.75" header="0.3" footer="0.3"/>
  <pageSetup fitToWidth="0" orientation="portrait" paperSize="9" scale="26" r:id="rId4"/>
  <cellWatches>
    <cellWatch r="F33"/>
    <cellWatch r="AC76"/>
    <cellWatch r="AC78"/>
    <cellWatch r="N35"/>
    <cellWatch r="V35"/>
    <cellWatch r="F35"/>
    <cellWatch r="X82"/>
  </cellWatche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511"/>
  <sheetViews>
    <sheetView showGridLines="0" showZeros="0" view="pageBreakPreview" zoomScaleNormal="100" zoomScaleSheetLayoutView="100" workbookViewId="0" topLeftCell="A1">
      <selection pane="topLeft" activeCell="E5" sqref="E5:F5"/>
    </sheetView>
  </sheetViews>
  <sheetFormatPr defaultRowHeight="15"/>
  <cols>
    <col min="1" max="1" width="2" style="26" customWidth="1"/>
    <col min="2" max="2" width="7.14285714285714" style="26" bestFit="1" customWidth="1"/>
    <col min="3" max="3" width="15.7142857142857" style="95" customWidth="1"/>
    <col min="4" max="4" width="14.5714285714286" style="26" customWidth="1"/>
    <col min="5" max="5" width="16.5714285714286" style="26" customWidth="1"/>
    <col min="6" max="6" width="7.28571428571429" style="26" customWidth="1"/>
    <col min="7" max="7" width="10.4285714285714" style="26" customWidth="1"/>
    <col min="8" max="8" width="10.7142857142857" style="26" customWidth="1"/>
    <col min="9" max="9" width="15.4285714285714" style="26" customWidth="1"/>
    <col min="10" max="10" width="21.2857142857143" style="26" customWidth="1"/>
    <col min="11" max="11" width="1.57142857142857" style="26" customWidth="1"/>
    <col min="12" max="12" width="9.14285714285714" style="26"/>
    <col min="13" max="13" width="34.7142857142857" style="95" hidden="1" customWidth="1"/>
    <col min="14" max="16384" width="9.14285714285714" style="26"/>
  </cols>
  <sheetData>
    <row r="1" ht="6" customHeight="1" thickBot="1"/>
    <row r="2" spans="1:24" ht="42" customHeight="1">
      <c r="A2" s="57"/>
      <c r="B2" s="514"/>
      <c r="C2" s="515"/>
      <c r="D2" s="516" t="s">
        <v>210</v>
      </c>
      <c r="E2" s="515"/>
      <c r="F2" s="515"/>
      <c r="G2" s="515"/>
      <c r="H2" s="515"/>
      <c r="I2" s="515"/>
      <c r="J2" s="517"/>
      <c r="K2" s="57"/>
      <c r="L2" s="57"/>
      <c r="M2" s="58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</row>
    <row r="3" spans="1:24" ht="15">
      <c r="A3" s="57"/>
      <c r="B3" s="503" t="s">
        <v>381</v>
      </c>
      <c r="C3" s="504"/>
      <c r="D3" s="504"/>
      <c r="E3" s="505"/>
      <c r="F3" s="512"/>
      <c r="G3" s="512"/>
      <c r="H3" s="506"/>
      <c r="I3" s="140" t="s">
        <v>212</v>
      </c>
      <c r="J3" s="139"/>
      <c r="K3" s="57"/>
      <c r="L3" s="57"/>
      <c r="M3" s="58" t="s">
        <v>142</v>
      </c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</row>
    <row r="4" spans="1:24" ht="15">
      <c r="A4" s="57"/>
      <c r="B4" s="503" t="s">
        <v>211</v>
      </c>
      <c r="C4" s="504"/>
      <c r="D4" s="518"/>
      <c r="E4" s="505"/>
      <c r="F4" s="512"/>
      <c r="G4" s="512"/>
      <c r="H4" s="512"/>
      <c r="I4" s="512"/>
      <c r="J4" s="513"/>
      <c r="K4" s="57"/>
      <c r="L4" s="57"/>
      <c r="M4" s="58" t="s">
        <v>143</v>
      </c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>
      <c r="A5" s="57"/>
      <c r="B5" s="503" t="s">
        <v>284</v>
      </c>
      <c r="C5" s="504"/>
      <c r="D5" s="504"/>
      <c r="E5" s="505"/>
      <c r="F5" s="506"/>
      <c r="G5" s="507" t="str">
        <f>IF(E5="","",IF(E5="Ordem de Prioridade","Prencher as beneficiárias na ordem desejada","Prencher as porcentagens"))</f>
        <v/>
      </c>
      <c r="H5" s="508"/>
      <c r="I5" s="508"/>
      <c r="J5" s="509"/>
      <c r="K5" s="57"/>
      <c r="L5" s="57"/>
      <c r="M5" s="58" t="s">
        <v>214</v>
      </c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</row>
    <row r="6" spans="1:24" ht="15" customHeight="1">
      <c r="A6" s="57"/>
      <c r="B6" s="510" t="str">
        <f>IF(E5="Ordem de Prioridade","Indicar unidade consumidora que receberá eventual excedente de energia (opcional)","")</f>
        <v/>
      </c>
      <c r="C6" s="511"/>
      <c r="D6" s="511"/>
      <c r="E6" s="511"/>
      <c r="F6" s="511"/>
      <c r="G6" s="511"/>
      <c r="H6" s="511"/>
      <c r="I6" s="512"/>
      <c r="J6" s="513"/>
      <c r="K6" s="57"/>
      <c r="L6" s="57"/>
      <c r="M6" s="58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1:24" ht="9.95" customHeight="1">
      <c r="A7" s="57"/>
      <c r="B7" s="183"/>
      <c r="C7" s="184"/>
      <c r="D7" s="184"/>
      <c r="E7" s="164"/>
      <c r="F7" s="164"/>
      <c r="G7" s="164"/>
      <c r="H7" s="164"/>
      <c r="I7" s="185"/>
      <c r="J7" s="186"/>
      <c r="K7" s="57"/>
      <c r="L7" s="57"/>
      <c r="M7" s="58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</row>
    <row r="8" spans="1:24" ht="15" customHeight="1">
      <c r="A8" s="57"/>
      <c r="B8" s="187"/>
      <c r="C8" s="165" t="str">
        <f>IF(E5="Percentual do Excedente","% Total","")</f>
        <v/>
      </c>
      <c r="D8" s="188"/>
      <c r="E8" s="165"/>
      <c r="F8" s="165"/>
      <c r="G8" s="165"/>
      <c r="H8" s="165"/>
      <c r="I8" s="174"/>
      <c r="J8" s="175"/>
      <c r="K8" s="57"/>
      <c r="L8" s="57"/>
      <c r="M8" s="58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4" ht="15" customHeight="1">
      <c r="A9" s="57"/>
      <c r="B9" s="189"/>
      <c r="C9" s="190" t="str">
        <f>IF(E5="Percentual do Excedente",SUM(C11:C510),"")</f>
        <v/>
      </c>
      <c r="D9" s="191"/>
      <c r="E9" s="165"/>
      <c r="F9" s="165"/>
      <c r="G9" s="165"/>
      <c r="H9" s="165"/>
      <c r="I9" s="174"/>
      <c r="J9" s="175"/>
      <c r="K9" s="57"/>
      <c r="L9" s="57"/>
      <c r="M9" s="58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</row>
    <row r="10" spans="1:24" ht="15">
      <c r="A10" s="57"/>
      <c r="B10" s="166" t="str">
        <f>IF(E5="Ordem de Prioridade","Ordem","")</f>
        <v/>
      </c>
      <c r="C10" s="167" t="str">
        <f>IF(E5="Percentual do Excedente","% do Excedente","")</f>
        <v/>
      </c>
      <c r="D10" s="168" t="s">
        <v>213</v>
      </c>
      <c r="E10" s="173"/>
      <c r="F10" s="174"/>
      <c r="G10" s="174"/>
      <c r="H10" s="174"/>
      <c r="I10" s="174"/>
      <c r="J10" s="175"/>
      <c r="K10" s="58"/>
      <c r="L10" s="58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</row>
    <row r="11" spans="1:24" ht="15" customHeight="1">
      <c r="A11" s="169" t="str">
        <f>IF(D11&lt;&gt;"",IF($E$5="Percentual do Excedente","1",IF($E$5="Ordem de Prioridade","2","")),"")</f>
        <v/>
      </c>
      <c r="B11" s="59" t="str">
        <f>IF(AND(D11&lt;&gt;"",$B$10="Ordem"),ROW(B11)-10,"")</f>
        <v/>
      </c>
      <c r="C11" s="170"/>
      <c r="D11" s="192"/>
      <c r="E11" s="176"/>
      <c r="F11" s="177"/>
      <c r="G11" s="177"/>
      <c r="H11" s="178"/>
      <c r="I11" s="178"/>
      <c r="J11" s="175"/>
      <c r="K11" s="57"/>
      <c r="L11" s="57"/>
      <c r="M11" s="58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</row>
    <row r="12" spans="1:24" ht="15">
      <c r="A12" s="169" t="str">
        <f t="shared" si="0" ref="A12:A75">IF(D12&lt;&gt;"",IF($E$5="Percentual do Excedente","1",IF($E$5="Ordem de Prioridade","2","")),"")</f>
        <v/>
      </c>
      <c r="B12" s="59" t="str">
        <f t="shared" si="1" ref="B12:B75">IF(AND(D12&lt;&gt;"",$B$10="Ordem"),ROW(B12)-10,"")</f>
        <v/>
      </c>
      <c r="C12" s="170"/>
      <c r="D12" s="192"/>
      <c r="E12" s="176"/>
      <c r="F12" s="177"/>
      <c r="G12" s="177"/>
      <c r="H12" s="178"/>
      <c r="I12" s="178"/>
      <c r="J12" s="175"/>
      <c r="K12" s="57"/>
      <c r="L12" s="57"/>
      <c r="M12" s="64" t="s">
        <v>160</v>
      </c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</row>
    <row r="13" spans="1:24" ht="15">
      <c r="A13" s="169" t="str">
        <f t="shared" si="0"/>
        <v/>
      </c>
      <c r="B13" s="59" t="str">
        <f t="shared" si="1"/>
        <v/>
      </c>
      <c r="C13" s="170"/>
      <c r="D13" s="192"/>
      <c r="E13" s="176"/>
      <c r="F13" s="177"/>
      <c r="G13" s="177"/>
      <c r="H13" s="178"/>
      <c r="I13" s="178"/>
      <c r="J13" s="175"/>
      <c r="K13" s="57"/>
      <c r="L13" s="57"/>
      <c r="M13" s="64" t="s">
        <v>163</v>
      </c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</row>
    <row r="14" spans="1:24" ht="15">
      <c r="A14" s="169" t="str">
        <f t="shared" si="0"/>
        <v/>
      </c>
      <c r="B14" s="59" t="str">
        <f t="shared" si="1"/>
        <v/>
      </c>
      <c r="C14" s="170"/>
      <c r="D14" s="192"/>
      <c r="E14" s="176"/>
      <c r="F14" s="177"/>
      <c r="G14" s="177"/>
      <c r="H14" s="178"/>
      <c r="I14" s="178"/>
      <c r="J14" s="175"/>
      <c r="K14" s="57"/>
      <c r="L14" s="57"/>
      <c r="M14" s="64" t="s">
        <v>166</v>
      </c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</row>
    <row r="15" spans="1:24" ht="15">
      <c r="A15" s="169" t="str">
        <f t="shared" si="0"/>
        <v/>
      </c>
      <c r="B15" s="59" t="str">
        <f t="shared" si="1"/>
        <v/>
      </c>
      <c r="C15" s="170"/>
      <c r="D15" s="192"/>
      <c r="E15" s="176"/>
      <c r="F15" s="177"/>
      <c r="G15" s="177"/>
      <c r="H15" s="178"/>
      <c r="I15" s="178"/>
      <c r="J15" s="175"/>
      <c r="K15" s="57"/>
      <c r="L15" s="57"/>
      <c r="M15" s="64" t="s">
        <v>169</v>
      </c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</row>
    <row r="16" spans="1:24" ht="15">
      <c r="A16" s="169" t="str">
        <f t="shared" si="0"/>
        <v/>
      </c>
      <c r="B16" s="59" t="str">
        <f t="shared" si="1"/>
        <v/>
      </c>
      <c r="C16" s="170"/>
      <c r="D16" s="192"/>
      <c r="E16" s="176"/>
      <c r="F16" s="177"/>
      <c r="G16" s="177"/>
      <c r="H16" s="178"/>
      <c r="I16" s="178"/>
      <c r="J16" s="175"/>
      <c r="K16" s="57"/>
      <c r="L16" s="57"/>
      <c r="M16" s="64" t="s">
        <v>171</v>
      </c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</row>
    <row r="17" spans="1:24" ht="15">
      <c r="A17" s="169" t="str">
        <f t="shared" si="0"/>
        <v/>
      </c>
      <c r="B17" s="59" t="str">
        <f t="shared" si="1"/>
        <v/>
      </c>
      <c r="C17" s="170"/>
      <c r="D17" s="192"/>
      <c r="E17" s="176"/>
      <c r="F17" s="177"/>
      <c r="G17" s="177"/>
      <c r="H17" s="178"/>
      <c r="I17" s="178"/>
      <c r="J17" s="175"/>
      <c r="K17" s="57"/>
      <c r="L17" s="57"/>
      <c r="M17" s="64" t="s">
        <v>173</v>
      </c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</row>
    <row r="18" spans="1:24" ht="15">
      <c r="A18" s="169" t="str">
        <f t="shared" si="0"/>
        <v/>
      </c>
      <c r="B18" s="59" t="str">
        <f t="shared" si="1"/>
        <v/>
      </c>
      <c r="C18" s="170"/>
      <c r="D18" s="163"/>
      <c r="E18" s="177"/>
      <c r="F18" s="177"/>
      <c r="G18" s="177"/>
      <c r="H18" s="178"/>
      <c r="I18" s="178"/>
      <c r="J18" s="175"/>
      <c r="K18" s="57"/>
      <c r="L18" s="57"/>
      <c r="M18" s="64" t="s">
        <v>174</v>
      </c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</row>
    <row r="19" spans="1:24" ht="15">
      <c r="A19" s="169" t="str">
        <f t="shared" si="0"/>
        <v/>
      </c>
      <c r="B19" s="59" t="str">
        <f t="shared" si="1"/>
        <v/>
      </c>
      <c r="C19" s="170"/>
      <c r="D19" s="163"/>
      <c r="E19" s="177"/>
      <c r="F19" s="177"/>
      <c r="G19" s="177"/>
      <c r="H19" s="178"/>
      <c r="I19" s="178"/>
      <c r="J19" s="179"/>
      <c r="K19" s="57"/>
      <c r="L19" s="57"/>
      <c r="M19" s="64" t="s">
        <v>175</v>
      </c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</row>
    <row r="20" spans="1:24" ht="15">
      <c r="A20" s="169" t="str">
        <f t="shared" si="0"/>
        <v/>
      </c>
      <c r="B20" s="59" t="str">
        <f t="shared" si="1"/>
        <v/>
      </c>
      <c r="C20" s="170"/>
      <c r="D20" s="163"/>
      <c r="E20" s="177"/>
      <c r="F20" s="177"/>
      <c r="G20" s="177"/>
      <c r="H20" s="178"/>
      <c r="I20" s="178"/>
      <c r="J20" s="179"/>
      <c r="K20" s="57"/>
      <c r="L20" s="57"/>
      <c r="M20" s="58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</row>
    <row r="21" spans="1:24" ht="15">
      <c r="A21" s="169" t="str">
        <f t="shared" si="0"/>
        <v/>
      </c>
      <c r="B21" s="59" t="str">
        <f t="shared" si="1"/>
        <v/>
      </c>
      <c r="C21" s="170"/>
      <c r="D21" s="163"/>
      <c r="E21" s="177"/>
      <c r="F21" s="177"/>
      <c r="G21" s="177"/>
      <c r="H21" s="178"/>
      <c r="I21" s="178"/>
      <c r="J21" s="179"/>
      <c r="K21" s="57"/>
      <c r="L21" s="57"/>
      <c r="M21" s="58" t="s">
        <v>285</v>
      </c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</row>
    <row r="22" spans="1:24" ht="15">
      <c r="A22" s="169" t="str">
        <f t="shared" si="0"/>
        <v/>
      </c>
      <c r="B22" s="59" t="str">
        <f t="shared" si="1"/>
        <v/>
      </c>
      <c r="C22" s="170"/>
      <c r="D22" s="163"/>
      <c r="E22" s="177"/>
      <c r="F22" s="177"/>
      <c r="G22" s="177"/>
      <c r="H22" s="178"/>
      <c r="I22" s="178"/>
      <c r="J22" s="179"/>
      <c r="K22" s="57"/>
      <c r="L22" s="57"/>
      <c r="M22" s="58" t="s">
        <v>286</v>
      </c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</row>
    <row r="23" spans="1:24" ht="15">
      <c r="A23" s="169" t="str">
        <f t="shared" si="0"/>
        <v/>
      </c>
      <c r="B23" s="59" t="str">
        <f t="shared" si="1"/>
        <v/>
      </c>
      <c r="C23" s="170"/>
      <c r="D23" s="163"/>
      <c r="E23" s="177"/>
      <c r="F23" s="177"/>
      <c r="G23" s="177"/>
      <c r="H23" s="178"/>
      <c r="I23" s="178"/>
      <c r="J23" s="179"/>
      <c r="K23" s="57"/>
      <c r="L23" s="57"/>
      <c r="M23" s="58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</row>
    <row r="24" spans="1:24" ht="15">
      <c r="A24" s="169" t="str">
        <f t="shared" si="0"/>
        <v/>
      </c>
      <c r="B24" s="59" t="str">
        <f t="shared" si="1"/>
        <v/>
      </c>
      <c r="C24" s="170"/>
      <c r="D24" s="163"/>
      <c r="E24" s="177"/>
      <c r="F24" s="177"/>
      <c r="G24" s="177"/>
      <c r="H24" s="178"/>
      <c r="I24" s="178"/>
      <c r="J24" s="179"/>
      <c r="K24" s="57"/>
      <c r="L24" s="57"/>
      <c r="M24" s="58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</row>
    <row r="25" spans="1:24" ht="15">
      <c r="A25" s="169" t="str">
        <f t="shared" si="0"/>
        <v/>
      </c>
      <c r="B25" s="59" t="str">
        <f t="shared" si="1"/>
        <v/>
      </c>
      <c r="C25" s="170"/>
      <c r="D25" s="163"/>
      <c r="E25" s="177"/>
      <c r="F25" s="177"/>
      <c r="G25" s="177"/>
      <c r="H25" s="178"/>
      <c r="I25" s="178"/>
      <c r="J25" s="179"/>
      <c r="K25" s="57"/>
      <c r="L25" s="57"/>
      <c r="M25" s="58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</row>
    <row r="26" spans="1:24" ht="15">
      <c r="A26" s="169" t="str">
        <f t="shared" si="0"/>
        <v/>
      </c>
      <c r="B26" s="59" t="str">
        <f t="shared" si="1"/>
        <v/>
      </c>
      <c r="C26" s="170"/>
      <c r="D26" s="163"/>
      <c r="E26" s="177"/>
      <c r="F26" s="177"/>
      <c r="G26" s="177"/>
      <c r="H26" s="178"/>
      <c r="I26" s="178"/>
      <c r="J26" s="179"/>
      <c r="K26" s="57"/>
      <c r="L26" s="57"/>
      <c r="M26" s="58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</row>
    <row r="27" spans="1:24" ht="15">
      <c r="A27" s="169" t="str">
        <f t="shared" si="0"/>
        <v/>
      </c>
      <c r="B27" s="59" t="str">
        <f t="shared" si="1"/>
        <v/>
      </c>
      <c r="C27" s="170"/>
      <c r="D27" s="163"/>
      <c r="E27" s="177"/>
      <c r="F27" s="177"/>
      <c r="G27" s="177"/>
      <c r="H27" s="178"/>
      <c r="I27" s="178"/>
      <c r="J27" s="179"/>
      <c r="K27" s="57"/>
      <c r="L27" s="57"/>
      <c r="M27" s="58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</row>
    <row r="28" spans="1:24" ht="15">
      <c r="A28" s="169" t="str">
        <f t="shared" si="0"/>
        <v/>
      </c>
      <c r="B28" s="59" t="str">
        <f t="shared" si="1"/>
        <v/>
      </c>
      <c r="C28" s="170"/>
      <c r="D28" s="163"/>
      <c r="E28" s="177"/>
      <c r="F28" s="177"/>
      <c r="G28" s="177"/>
      <c r="H28" s="178"/>
      <c r="I28" s="178"/>
      <c r="J28" s="179"/>
      <c r="K28" s="57"/>
      <c r="L28" s="57"/>
      <c r="M28" s="58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</row>
    <row r="29" spans="1:24" ht="15">
      <c r="A29" s="169" t="str">
        <f t="shared" si="0"/>
        <v/>
      </c>
      <c r="B29" s="59" t="str">
        <f t="shared" si="1"/>
        <v/>
      </c>
      <c r="C29" s="170"/>
      <c r="D29" s="163"/>
      <c r="E29" s="177"/>
      <c r="F29" s="177"/>
      <c r="G29" s="177"/>
      <c r="H29" s="178"/>
      <c r="I29" s="178"/>
      <c r="J29" s="179"/>
      <c r="K29" s="57"/>
      <c r="L29" s="57"/>
      <c r="M29" s="58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</row>
    <row r="30" spans="1:24" ht="15">
      <c r="A30" s="169" t="str">
        <f t="shared" si="0"/>
        <v/>
      </c>
      <c r="B30" s="59" t="str">
        <f t="shared" si="1"/>
        <v/>
      </c>
      <c r="C30" s="170"/>
      <c r="D30" s="163"/>
      <c r="E30" s="177"/>
      <c r="F30" s="177"/>
      <c r="G30" s="177"/>
      <c r="H30" s="178"/>
      <c r="I30" s="178"/>
      <c r="J30" s="179"/>
      <c r="K30" s="57"/>
      <c r="L30" s="57"/>
      <c r="M30" s="58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</row>
    <row r="31" spans="1:24" ht="15">
      <c r="A31" s="169" t="str">
        <f t="shared" si="0"/>
        <v/>
      </c>
      <c r="B31" s="59" t="str">
        <f t="shared" si="1"/>
        <v/>
      </c>
      <c r="C31" s="170"/>
      <c r="D31" s="163"/>
      <c r="E31" s="177"/>
      <c r="F31" s="177"/>
      <c r="G31" s="177"/>
      <c r="H31" s="178"/>
      <c r="I31" s="178"/>
      <c r="J31" s="179"/>
      <c r="K31" s="57"/>
      <c r="L31" s="57"/>
      <c r="M31" s="58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</row>
    <row r="32" spans="1:24" ht="15">
      <c r="A32" s="169" t="str">
        <f t="shared" si="0"/>
        <v/>
      </c>
      <c r="B32" s="59" t="str">
        <f t="shared" si="1"/>
        <v/>
      </c>
      <c r="C32" s="170"/>
      <c r="D32" s="163"/>
      <c r="E32" s="177"/>
      <c r="F32" s="177"/>
      <c r="G32" s="177"/>
      <c r="H32" s="178"/>
      <c r="I32" s="178"/>
      <c r="J32" s="179"/>
      <c r="K32" s="57"/>
      <c r="L32" s="57"/>
      <c r="M32" s="58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</row>
    <row r="33" spans="1:24" ht="15">
      <c r="A33" s="169" t="str">
        <f t="shared" si="0"/>
        <v/>
      </c>
      <c r="B33" s="59" t="str">
        <f t="shared" si="1"/>
        <v/>
      </c>
      <c r="C33" s="170"/>
      <c r="D33" s="163"/>
      <c r="E33" s="177"/>
      <c r="F33" s="177"/>
      <c r="G33" s="177"/>
      <c r="H33" s="178"/>
      <c r="I33" s="178"/>
      <c r="J33" s="179"/>
      <c r="K33" s="57"/>
      <c r="L33" s="57"/>
      <c r="M33" s="58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</row>
    <row r="34" spans="1:24" ht="15">
      <c r="A34" s="169" t="str">
        <f t="shared" si="0"/>
        <v/>
      </c>
      <c r="B34" s="59" t="str">
        <f t="shared" si="1"/>
        <v/>
      </c>
      <c r="C34" s="170"/>
      <c r="D34" s="163"/>
      <c r="E34" s="177"/>
      <c r="F34" s="177"/>
      <c r="G34" s="177"/>
      <c r="H34" s="178"/>
      <c r="I34" s="178"/>
      <c r="J34" s="179"/>
      <c r="K34" s="57"/>
      <c r="L34" s="57"/>
      <c r="M34" s="58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</row>
    <row r="35" spans="1:24" ht="15">
      <c r="A35" s="169" t="str">
        <f t="shared" si="0"/>
        <v/>
      </c>
      <c r="B35" s="59" t="str">
        <f t="shared" si="1"/>
        <v/>
      </c>
      <c r="C35" s="170"/>
      <c r="D35" s="163"/>
      <c r="E35" s="177"/>
      <c r="F35" s="177"/>
      <c r="G35" s="177"/>
      <c r="H35" s="178"/>
      <c r="I35" s="178"/>
      <c r="J35" s="179"/>
      <c r="K35" s="57"/>
      <c r="L35" s="57"/>
      <c r="M35" s="58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</row>
    <row r="36" spans="1:24" ht="15">
      <c r="A36" s="169" t="str">
        <f t="shared" si="0"/>
        <v/>
      </c>
      <c r="B36" s="59" t="str">
        <f t="shared" si="1"/>
        <v/>
      </c>
      <c r="C36" s="170"/>
      <c r="D36" s="163"/>
      <c r="E36" s="177"/>
      <c r="F36" s="177"/>
      <c r="G36" s="177"/>
      <c r="H36" s="178"/>
      <c r="I36" s="178"/>
      <c r="J36" s="179"/>
      <c r="K36" s="57"/>
      <c r="L36" s="57"/>
      <c r="M36" s="58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</row>
    <row r="37" spans="1:24" ht="15">
      <c r="A37" s="169" t="str">
        <f t="shared" si="0"/>
        <v/>
      </c>
      <c r="B37" s="59" t="str">
        <f t="shared" si="1"/>
        <v/>
      </c>
      <c r="C37" s="170"/>
      <c r="D37" s="163"/>
      <c r="E37" s="177"/>
      <c r="F37" s="177"/>
      <c r="G37" s="177"/>
      <c r="H37" s="178"/>
      <c r="I37" s="178"/>
      <c r="J37" s="179"/>
      <c r="K37" s="57"/>
      <c r="L37" s="57"/>
      <c r="M37" s="58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</row>
    <row r="38" spans="1:24" ht="15">
      <c r="A38" s="169" t="str">
        <f t="shared" si="0"/>
        <v/>
      </c>
      <c r="B38" s="59" t="str">
        <f t="shared" si="1"/>
        <v/>
      </c>
      <c r="C38" s="170"/>
      <c r="D38" s="163"/>
      <c r="E38" s="177"/>
      <c r="F38" s="177"/>
      <c r="G38" s="177"/>
      <c r="H38" s="178"/>
      <c r="I38" s="178"/>
      <c r="J38" s="179"/>
      <c r="K38" s="57"/>
      <c r="L38" s="57"/>
      <c r="M38" s="58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</row>
    <row r="39" spans="1:24" ht="15">
      <c r="A39" s="169" t="str">
        <f t="shared" si="0"/>
        <v/>
      </c>
      <c r="B39" s="59" t="str">
        <f t="shared" si="1"/>
        <v/>
      </c>
      <c r="C39" s="170"/>
      <c r="D39" s="163"/>
      <c r="E39" s="177"/>
      <c r="F39" s="177"/>
      <c r="G39" s="177"/>
      <c r="H39" s="178"/>
      <c r="I39" s="178"/>
      <c r="J39" s="179"/>
      <c r="K39" s="57"/>
      <c r="L39" s="57"/>
      <c r="M39" s="58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</row>
    <row r="40" spans="1:24" ht="15">
      <c r="A40" s="169" t="str">
        <f t="shared" si="0"/>
        <v/>
      </c>
      <c r="B40" s="59" t="str">
        <f t="shared" si="1"/>
        <v/>
      </c>
      <c r="C40" s="170"/>
      <c r="D40" s="163"/>
      <c r="E40" s="177"/>
      <c r="F40" s="177"/>
      <c r="G40" s="177"/>
      <c r="H40" s="178"/>
      <c r="I40" s="178"/>
      <c r="J40" s="179"/>
      <c r="K40" s="57"/>
      <c r="L40" s="57"/>
      <c r="M40" s="58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</row>
    <row r="41" spans="1:24" ht="15">
      <c r="A41" s="169" t="str">
        <f t="shared" si="0"/>
        <v/>
      </c>
      <c r="B41" s="59" t="str">
        <f t="shared" si="1"/>
        <v/>
      </c>
      <c r="C41" s="170"/>
      <c r="D41" s="163"/>
      <c r="E41" s="177"/>
      <c r="F41" s="177"/>
      <c r="G41" s="177"/>
      <c r="H41" s="178"/>
      <c r="I41" s="178"/>
      <c r="J41" s="179"/>
      <c r="K41" s="57"/>
      <c r="L41" s="57"/>
      <c r="M41" s="58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</row>
    <row r="42" spans="1:24" ht="15">
      <c r="A42" s="169" t="str">
        <f t="shared" si="0"/>
        <v/>
      </c>
      <c r="B42" s="59" t="str">
        <f t="shared" si="1"/>
        <v/>
      </c>
      <c r="C42" s="170"/>
      <c r="D42" s="163"/>
      <c r="E42" s="177"/>
      <c r="F42" s="177"/>
      <c r="G42" s="177"/>
      <c r="H42" s="178"/>
      <c r="I42" s="178"/>
      <c r="J42" s="179"/>
      <c r="K42" s="57"/>
      <c r="L42" s="57"/>
      <c r="M42" s="58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</row>
    <row r="43" spans="1:24" ht="15">
      <c r="A43" s="169" t="str">
        <f t="shared" si="0"/>
        <v/>
      </c>
      <c r="B43" s="59" t="str">
        <f t="shared" si="1"/>
        <v/>
      </c>
      <c r="C43" s="170"/>
      <c r="D43" s="163"/>
      <c r="E43" s="177"/>
      <c r="F43" s="177"/>
      <c r="G43" s="177"/>
      <c r="H43" s="178"/>
      <c r="I43" s="178"/>
      <c r="J43" s="179"/>
      <c r="K43" s="57"/>
      <c r="L43" s="57"/>
      <c r="M43" s="58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</row>
    <row r="44" spans="1:24" ht="15">
      <c r="A44" s="169" t="str">
        <f t="shared" si="0"/>
        <v/>
      </c>
      <c r="B44" s="59" t="str">
        <f t="shared" si="1"/>
        <v/>
      </c>
      <c r="C44" s="170"/>
      <c r="D44" s="163"/>
      <c r="E44" s="177"/>
      <c r="F44" s="177"/>
      <c r="G44" s="177"/>
      <c r="H44" s="178"/>
      <c r="I44" s="178"/>
      <c r="J44" s="179"/>
      <c r="K44" s="57"/>
      <c r="L44" s="57"/>
      <c r="M44" s="58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</row>
    <row r="45" spans="1:24" ht="15">
      <c r="A45" s="169" t="str">
        <f t="shared" si="0"/>
        <v/>
      </c>
      <c r="B45" s="59" t="str">
        <f t="shared" si="1"/>
        <v/>
      </c>
      <c r="C45" s="170"/>
      <c r="D45" s="163"/>
      <c r="E45" s="177"/>
      <c r="F45" s="177"/>
      <c r="G45" s="177"/>
      <c r="H45" s="178"/>
      <c r="I45" s="178"/>
      <c r="J45" s="179"/>
      <c r="K45" s="57"/>
      <c r="L45" s="57"/>
      <c r="M45" s="58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</row>
    <row r="46" spans="1:24" ht="15">
      <c r="A46" s="169" t="str">
        <f t="shared" si="0"/>
        <v/>
      </c>
      <c r="B46" s="59" t="str">
        <f t="shared" si="1"/>
        <v/>
      </c>
      <c r="C46" s="170"/>
      <c r="D46" s="163"/>
      <c r="E46" s="177"/>
      <c r="F46" s="177"/>
      <c r="G46" s="177"/>
      <c r="H46" s="178"/>
      <c r="I46" s="178"/>
      <c r="J46" s="179"/>
      <c r="K46" s="57"/>
      <c r="L46" s="57"/>
      <c r="M46" s="58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</row>
    <row r="47" spans="1:24" ht="15">
      <c r="A47" s="169" t="str">
        <f t="shared" si="0"/>
        <v/>
      </c>
      <c r="B47" s="59" t="str">
        <f t="shared" si="1"/>
        <v/>
      </c>
      <c r="C47" s="170"/>
      <c r="D47" s="163"/>
      <c r="E47" s="177"/>
      <c r="F47" s="177"/>
      <c r="G47" s="177"/>
      <c r="H47" s="178"/>
      <c r="I47" s="178"/>
      <c r="J47" s="179"/>
      <c r="K47" s="57"/>
      <c r="L47" s="57"/>
      <c r="M47" s="58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</row>
    <row r="48" spans="1:24" ht="15">
      <c r="A48" s="169" t="str">
        <f t="shared" si="0"/>
        <v/>
      </c>
      <c r="B48" s="59" t="str">
        <f t="shared" si="1"/>
        <v/>
      </c>
      <c r="C48" s="170"/>
      <c r="D48" s="163"/>
      <c r="E48" s="177"/>
      <c r="F48" s="177"/>
      <c r="G48" s="177"/>
      <c r="H48" s="178"/>
      <c r="I48" s="178"/>
      <c r="J48" s="179"/>
      <c r="K48" s="57"/>
      <c r="L48" s="57"/>
      <c r="M48" s="58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</row>
    <row r="49" spans="1:24" ht="15">
      <c r="A49" s="169" t="str">
        <f t="shared" si="0"/>
        <v/>
      </c>
      <c r="B49" s="59" t="str">
        <f t="shared" si="1"/>
        <v/>
      </c>
      <c r="C49" s="170"/>
      <c r="D49" s="163"/>
      <c r="E49" s="177"/>
      <c r="F49" s="177"/>
      <c r="G49" s="177"/>
      <c r="H49" s="178"/>
      <c r="I49" s="178"/>
      <c r="J49" s="179"/>
      <c r="K49" s="57"/>
      <c r="L49" s="57"/>
      <c r="M49" s="58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</row>
    <row r="50" spans="1:24" ht="15">
      <c r="A50" s="169" t="str">
        <f t="shared" si="0"/>
        <v/>
      </c>
      <c r="B50" s="59" t="str">
        <f t="shared" si="1"/>
        <v/>
      </c>
      <c r="C50" s="170"/>
      <c r="D50" s="163"/>
      <c r="E50" s="177"/>
      <c r="F50" s="177"/>
      <c r="G50" s="177"/>
      <c r="H50" s="178"/>
      <c r="I50" s="178"/>
      <c r="J50" s="179"/>
      <c r="K50" s="57"/>
      <c r="L50" s="57"/>
      <c r="M50" s="58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</row>
    <row r="51" spans="1:24" ht="15">
      <c r="A51" s="169" t="str">
        <f t="shared" si="0"/>
        <v/>
      </c>
      <c r="B51" s="59" t="str">
        <f t="shared" si="1"/>
        <v/>
      </c>
      <c r="C51" s="170"/>
      <c r="D51" s="163"/>
      <c r="E51" s="177"/>
      <c r="F51" s="177"/>
      <c r="G51" s="177"/>
      <c r="H51" s="178"/>
      <c r="I51" s="178"/>
      <c r="J51" s="179"/>
      <c r="K51" s="57"/>
      <c r="L51" s="57"/>
      <c r="M51" s="58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</row>
    <row r="52" spans="1:24" ht="15">
      <c r="A52" s="169" t="str">
        <f t="shared" si="0"/>
        <v/>
      </c>
      <c r="B52" s="59" t="str">
        <f t="shared" si="1"/>
        <v/>
      </c>
      <c r="C52" s="170"/>
      <c r="D52" s="163"/>
      <c r="E52" s="177"/>
      <c r="F52" s="177"/>
      <c r="G52" s="177"/>
      <c r="H52" s="178"/>
      <c r="I52" s="178"/>
      <c r="J52" s="179"/>
      <c r="K52" s="57"/>
      <c r="L52" s="57"/>
      <c r="M52" s="58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</row>
    <row r="53" spans="1:24" ht="15">
      <c r="A53" s="169" t="str">
        <f t="shared" si="0"/>
        <v/>
      </c>
      <c r="B53" s="59" t="str">
        <f t="shared" si="1"/>
        <v/>
      </c>
      <c r="C53" s="170"/>
      <c r="D53" s="163"/>
      <c r="E53" s="177"/>
      <c r="F53" s="177"/>
      <c r="G53" s="177"/>
      <c r="H53" s="178"/>
      <c r="I53" s="178"/>
      <c r="J53" s="179"/>
      <c r="K53" s="57"/>
      <c r="L53" s="57"/>
      <c r="M53" s="58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</row>
    <row r="54" spans="1:24" ht="15">
      <c r="A54" s="169" t="str">
        <f t="shared" si="0"/>
        <v/>
      </c>
      <c r="B54" s="59" t="str">
        <f t="shared" si="1"/>
        <v/>
      </c>
      <c r="C54" s="170"/>
      <c r="D54" s="163"/>
      <c r="E54" s="177"/>
      <c r="F54" s="177"/>
      <c r="G54" s="177"/>
      <c r="H54" s="178"/>
      <c r="I54" s="178"/>
      <c r="J54" s="179"/>
      <c r="K54" s="57"/>
      <c r="L54" s="57"/>
      <c r="M54" s="58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</row>
    <row r="55" spans="1:24" ht="15">
      <c r="A55" s="169" t="str">
        <f t="shared" si="0"/>
        <v/>
      </c>
      <c r="B55" s="59" t="str">
        <f t="shared" si="1"/>
        <v/>
      </c>
      <c r="C55" s="170"/>
      <c r="D55" s="163"/>
      <c r="E55" s="177"/>
      <c r="F55" s="177"/>
      <c r="G55" s="177"/>
      <c r="H55" s="178"/>
      <c r="I55" s="178"/>
      <c r="J55" s="179"/>
      <c r="K55" s="57"/>
      <c r="L55" s="57"/>
      <c r="M55" s="58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</row>
    <row r="56" spans="1:24" ht="15">
      <c r="A56" s="169" t="str">
        <f t="shared" si="0"/>
        <v/>
      </c>
      <c r="B56" s="59" t="str">
        <f t="shared" si="1"/>
        <v/>
      </c>
      <c r="C56" s="170"/>
      <c r="D56" s="163"/>
      <c r="E56" s="177"/>
      <c r="F56" s="177"/>
      <c r="G56" s="177"/>
      <c r="H56" s="178"/>
      <c r="I56" s="178"/>
      <c r="J56" s="179"/>
      <c r="K56" s="57"/>
      <c r="L56" s="57"/>
      <c r="M56" s="58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</row>
    <row r="57" spans="1:24" ht="15">
      <c r="A57" s="169" t="str">
        <f t="shared" si="0"/>
        <v/>
      </c>
      <c r="B57" s="59" t="str">
        <f t="shared" si="1"/>
        <v/>
      </c>
      <c r="C57" s="170"/>
      <c r="D57" s="163"/>
      <c r="E57" s="177"/>
      <c r="F57" s="177"/>
      <c r="G57" s="177"/>
      <c r="H57" s="178"/>
      <c r="I57" s="178"/>
      <c r="J57" s="179"/>
      <c r="K57" s="57"/>
      <c r="L57" s="57"/>
      <c r="M57" s="58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</row>
    <row r="58" spans="1:24" ht="15">
      <c r="A58" s="169" t="str">
        <f t="shared" si="0"/>
        <v/>
      </c>
      <c r="B58" s="59" t="str">
        <f t="shared" si="1"/>
        <v/>
      </c>
      <c r="C58" s="170"/>
      <c r="D58" s="163"/>
      <c r="E58" s="177"/>
      <c r="F58" s="177"/>
      <c r="G58" s="177"/>
      <c r="H58" s="178"/>
      <c r="I58" s="178"/>
      <c r="J58" s="179"/>
      <c r="K58" s="57"/>
      <c r="L58" s="57"/>
      <c r="M58" s="58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</row>
    <row r="59" spans="1:24" ht="15">
      <c r="A59" s="169" t="str">
        <f t="shared" si="0"/>
        <v/>
      </c>
      <c r="B59" s="59" t="str">
        <f t="shared" si="1"/>
        <v/>
      </c>
      <c r="C59" s="170"/>
      <c r="D59" s="163"/>
      <c r="E59" s="177"/>
      <c r="F59" s="177"/>
      <c r="G59" s="177"/>
      <c r="H59" s="178"/>
      <c r="I59" s="178"/>
      <c r="J59" s="179"/>
      <c r="K59" s="57"/>
      <c r="L59" s="57"/>
      <c r="M59" s="58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</row>
    <row r="60" spans="1:24" ht="15">
      <c r="A60" s="169" t="str">
        <f t="shared" si="0"/>
        <v/>
      </c>
      <c r="B60" s="59" t="str">
        <f t="shared" si="1"/>
        <v/>
      </c>
      <c r="C60" s="170"/>
      <c r="D60" s="163"/>
      <c r="E60" s="177"/>
      <c r="F60" s="177"/>
      <c r="G60" s="177"/>
      <c r="H60" s="178"/>
      <c r="I60" s="178"/>
      <c r="J60" s="179"/>
      <c r="K60" s="57"/>
      <c r="L60" s="57"/>
      <c r="M60" s="58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</row>
    <row r="61" spans="1:24" ht="15">
      <c r="A61" s="169" t="str">
        <f t="shared" si="0"/>
        <v/>
      </c>
      <c r="B61" s="59" t="str">
        <f t="shared" si="1"/>
        <v/>
      </c>
      <c r="C61" s="170"/>
      <c r="D61" s="163"/>
      <c r="E61" s="177"/>
      <c r="F61" s="177"/>
      <c r="G61" s="177"/>
      <c r="H61" s="178"/>
      <c r="I61" s="178"/>
      <c r="J61" s="179"/>
      <c r="K61" s="57"/>
      <c r="L61" s="57"/>
      <c r="M61" s="58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</row>
    <row r="62" spans="1:24" ht="15">
      <c r="A62" s="169" t="str">
        <f t="shared" si="0"/>
        <v/>
      </c>
      <c r="B62" s="59" t="str">
        <f t="shared" si="1"/>
        <v/>
      </c>
      <c r="C62" s="170"/>
      <c r="D62" s="163"/>
      <c r="E62" s="177"/>
      <c r="F62" s="177"/>
      <c r="G62" s="177"/>
      <c r="H62" s="178"/>
      <c r="I62" s="178"/>
      <c r="J62" s="179"/>
      <c r="K62" s="57"/>
      <c r="L62" s="57"/>
      <c r="M62" s="58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</row>
    <row r="63" spans="1:24" ht="15">
      <c r="A63" s="169" t="str">
        <f t="shared" si="0"/>
        <v/>
      </c>
      <c r="B63" s="59" t="str">
        <f t="shared" si="1"/>
        <v/>
      </c>
      <c r="C63" s="170"/>
      <c r="D63" s="163"/>
      <c r="E63" s="177"/>
      <c r="F63" s="177"/>
      <c r="G63" s="177"/>
      <c r="H63" s="178"/>
      <c r="I63" s="178"/>
      <c r="J63" s="179"/>
      <c r="K63" s="57"/>
      <c r="L63" s="57"/>
      <c r="M63" s="58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</row>
    <row r="64" spans="1:24" ht="15">
      <c r="A64" s="169" t="str">
        <f t="shared" si="0"/>
        <v/>
      </c>
      <c r="B64" s="59" t="str">
        <f t="shared" si="1"/>
        <v/>
      </c>
      <c r="C64" s="170"/>
      <c r="D64" s="163"/>
      <c r="E64" s="177"/>
      <c r="F64" s="177"/>
      <c r="G64" s="177"/>
      <c r="H64" s="178"/>
      <c r="I64" s="178"/>
      <c r="J64" s="179"/>
      <c r="K64" s="57"/>
      <c r="L64" s="57"/>
      <c r="M64" s="58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</row>
    <row r="65" spans="1:24" ht="15">
      <c r="A65" s="169" t="str">
        <f t="shared" si="0"/>
        <v/>
      </c>
      <c r="B65" s="59" t="str">
        <f t="shared" si="1"/>
        <v/>
      </c>
      <c r="C65" s="170"/>
      <c r="D65" s="163"/>
      <c r="E65" s="177"/>
      <c r="F65" s="177"/>
      <c r="G65" s="177"/>
      <c r="H65" s="178"/>
      <c r="I65" s="178"/>
      <c r="J65" s="179"/>
      <c r="K65" s="57"/>
      <c r="L65" s="57"/>
      <c r="M65" s="58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</row>
    <row r="66" spans="1:24" ht="15">
      <c r="A66" s="169" t="str">
        <f t="shared" si="0"/>
        <v/>
      </c>
      <c r="B66" s="59" t="str">
        <f t="shared" si="1"/>
        <v/>
      </c>
      <c r="C66" s="170"/>
      <c r="D66" s="163"/>
      <c r="E66" s="177"/>
      <c r="F66" s="177"/>
      <c r="G66" s="177"/>
      <c r="H66" s="178"/>
      <c r="I66" s="178"/>
      <c r="J66" s="179"/>
      <c r="K66" s="57"/>
      <c r="L66" s="57"/>
      <c r="M66" s="58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</row>
    <row r="67" spans="1:24" ht="15">
      <c r="A67" s="169" t="str">
        <f t="shared" si="0"/>
        <v/>
      </c>
      <c r="B67" s="59" t="str">
        <f t="shared" si="1"/>
        <v/>
      </c>
      <c r="C67" s="170"/>
      <c r="D67" s="163"/>
      <c r="E67" s="177"/>
      <c r="F67" s="177"/>
      <c r="G67" s="177"/>
      <c r="H67" s="178"/>
      <c r="I67" s="178"/>
      <c r="J67" s="179"/>
      <c r="K67" s="57"/>
      <c r="L67" s="57"/>
      <c r="M67" s="58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</row>
    <row r="68" spans="1:24" ht="15">
      <c r="A68" s="169" t="str">
        <f t="shared" si="0"/>
        <v/>
      </c>
      <c r="B68" s="59" t="str">
        <f t="shared" si="1"/>
        <v/>
      </c>
      <c r="C68" s="170"/>
      <c r="D68" s="163"/>
      <c r="E68" s="177"/>
      <c r="F68" s="177"/>
      <c r="G68" s="177"/>
      <c r="H68" s="178"/>
      <c r="I68" s="178"/>
      <c r="J68" s="179"/>
      <c r="K68" s="57"/>
      <c r="L68" s="57"/>
      <c r="M68" s="58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</row>
    <row r="69" spans="1:24" ht="15">
      <c r="A69" s="169" t="str">
        <f t="shared" si="0"/>
        <v/>
      </c>
      <c r="B69" s="59" t="str">
        <f t="shared" si="1"/>
        <v/>
      </c>
      <c r="C69" s="170"/>
      <c r="D69" s="163"/>
      <c r="E69" s="177"/>
      <c r="F69" s="177"/>
      <c r="G69" s="177"/>
      <c r="H69" s="178"/>
      <c r="I69" s="178"/>
      <c r="J69" s="179"/>
      <c r="K69" s="57"/>
      <c r="L69" s="57"/>
      <c r="M69" s="58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</row>
    <row r="70" spans="1:24" ht="15">
      <c r="A70" s="169" t="str">
        <f t="shared" si="0"/>
        <v/>
      </c>
      <c r="B70" s="59" t="str">
        <f t="shared" si="1"/>
        <v/>
      </c>
      <c r="C70" s="170"/>
      <c r="D70" s="163"/>
      <c r="E70" s="177"/>
      <c r="F70" s="177"/>
      <c r="G70" s="177"/>
      <c r="H70" s="178"/>
      <c r="I70" s="178"/>
      <c r="J70" s="179"/>
      <c r="K70" s="57"/>
      <c r="L70" s="57"/>
      <c r="M70" s="58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</row>
    <row r="71" spans="1:24" ht="15">
      <c r="A71" s="169" t="str">
        <f t="shared" si="0"/>
        <v/>
      </c>
      <c r="B71" s="59" t="str">
        <f t="shared" si="1"/>
        <v/>
      </c>
      <c r="C71" s="170"/>
      <c r="D71" s="193"/>
      <c r="E71" s="171"/>
      <c r="F71" s="171"/>
      <c r="G71" s="171"/>
      <c r="H71" s="171"/>
      <c r="I71" s="171"/>
      <c r="J71" s="172"/>
      <c r="K71" s="57"/>
      <c r="L71" s="57"/>
      <c r="M71" s="58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</row>
    <row r="72" spans="1:24" ht="15" customHeight="1">
      <c r="A72" s="169" t="str">
        <f t="shared" si="0"/>
        <v/>
      </c>
      <c r="B72" s="59" t="str">
        <f t="shared" si="1"/>
        <v/>
      </c>
      <c r="C72" s="170"/>
      <c r="D72" s="194"/>
      <c r="E72" s="180"/>
      <c r="F72" s="180"/>
      <c r="G72" s="180"/>
      <c r="H72" s="180"/>
      <c r="I72" s="180"/>
      <c r="J72" s="179"/>
      <c r="K72" s="57"/>
      <c r="L72" s="57"/>
      <c r="M72" s="58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</row>
    <row r="73" spans="1:24" ht="15">
      <c r="A73" s="169" t="str">
        <f t="shared" si="0"/>
        <v/>
      </c>
      <c r="B73" s="59" t="str">
        <f t="shared" si="1"/>
        <v/>
      </c>
      <c r="C73" s="170"/>
      <c r="D73" s="194"/>
      <c r="E73" s="180"/>
      <c r="F73" s="180"/>
      <c r="G73" s="180"/>
      <c r="H73" s="180"/>
      <c r="I73" s="180"/>
      <c r="J73" s="179"/>
      <c r="K73" s="57"/>
      <c r="L73" s="57"/>
      <c r="M73" s="58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</row>
    <row r="74" spans="1:24" ht="15">
      <c r="A74" s="169" t="str">
        <f t="shared" si="0"/>
        <v/>
      </c>
      <c r="B74" s="59" t="str">
        <f t="shared" si="1"/>
        <v/>
      </c>
      <c r="C74" s="170"/>
      <c r="D74" s="194"/>
      <c r="E74" s="180"/>
      <c r="F74" s="180"/>
      <c r="G74" s="180"/>
      <c r="H74" s="180"/>
      <c r="I74" s="180"/>
      <c r="J74" s="179"/>
      <c r="K74" s="57"/>
      <c r="L74" s="57"/>
      <c r="M74" s="58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</row>
    <row r="75" spans="1:24" ht="15">
      <c r="A75" s="169" t="str">
        <f t="shared" si="0"/>
        <v/>
      </c>
      <c r="B75" s="59" t="str">
        <f t="shared" si="1"/>
        <v/>
      </c>
      <c r="C75" s="170"/>
      <c r="D75" s="194"/>
      <c r="E75" s="180"/>
      <c r="F75" s="180"/>
      <c r="G75" s="180"/>
      <c r="H75" s="180"/>
      <c r="I75" s="180"/>
      <c r="J75" s="179"/>
      <c r="K75" s="57"/>
      <c r="L75" s="57"/>
      <c r="M75" s="58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</row>
    <row r="76" spans="1:24" ht="15">
      <c r="A76" s="169" t="str">
        <f t="shared" si="2" ref="A76:A139">IF(D76&lt;&gt;"",IF($E$5="Percentual do Excedente","1",IF($E$5="Ordem de Prioridade","2","")),"")</f>
        <v/>
      </c>
      <c r="B76" s="59" t="str">
        <f t="shared" si="3" ref="B76:B139">IF(AND(D76&lt;&gt;"",$B$10="Ordem"),ROW(B76)-10,"")</f>
        <v/>
      </c>
      <c r="C76" s="170"/>
      <c r="D76" s="194"/>
      <c r="E76" s="180"/>
      <c r="F76" s="180"/>
      <c r="G76" s="180"/>
      <c r="H76" s="180"/>
      <c r="I76" s="180"/>
      <c r="J76" s="179"/>
      <c r="K76" s="57"/>
      <c r="L76" s="57"/>
      <c r="M76" s="58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</row>
    <row r="77" spans="1:24" ht="15">
      <c r="A77" s="169" t="str">
        <f t="shared" si="2"/>
        <v/>
      </c>
      <c r="B77" s="59" t="str">
        <f t="shared" si="3"/>
        <v/>
      </c>
      <c r="C77" s="170"/>
      <c r="D77" s="194"/>
      <c r="E77" s="180"/>
      <c r="F77" s="180"/>
      <c r="G77" s="180"/>
      <c r="H77" s="180"/>
      <c r="I77" s="180"/>
      <c r="J77" s="179"/>
      <c r="K77" s="57"/>
      <c r="L77" s="57"/>
      <c r="M77" s="58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</row>
    <row r="78" spans="1:24" ht="15">
      <c r="A78" s="169" t="str">
        <f t="shared" si="2"/>
        <v/>
      </c>
      <c r="B78" s="59" t="str">
        <f t="shared" si="3"/>
        <v/>
      </c>
      <c r="C78" s="170"/>
      <c r="D78" s="194"/>
      <c r="E78" s="180"/>
      <c r="F78" s="180"/>
      <c r="G78" s="180"/>
      <c r="H78" s="180"/>
      <c r="I78" s="180"/>
      <c r="J78" s="179"/>
      <c r="K78" s="57"/>
      <c r="L78" s="57"/>
      <c r="M78" s="58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</row>
    <row r="79" spans="1:24" ht="15">
      <c r="A79" s="169" t="str">
        <f t="shared" si="2"/>
        <v/>
      </c>
      <c r="B79" s="59" t="str">
        <f t="shared" si="3"/>
        <v/>
      </c>
      <c r="C79" s="170"/>
      <c r="D79" s="194"/>
      <c r="E79" s="180"/>
      <c r="F79" s="180"/>
      <c r="G79" s="180"/>
      <c r="H79" s="180"/>
      <c r="I79" s="180"/>
      <c r="J79" s="179"/>
      <c r="K79" s="57"/>
      <c r="L79" s="57"/>
      <c r="M79" s="58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</row>
    <row r="80" spans="1:24" ht="15">
      <c r="A80" s="169" t="str">
        <f t="shared" si="2"/>
        <v/>
      </c>
      <c r="B80" s="59" t="str">
        <f t="shared" si="3"/>
        <v/>
      </c>
      <c r="C80" s="170"/>
      <c r="D80" s="194"/>
      <c r="E80" s="180"/>
      <c r="F80" s="180"/>
      <c r="G80" s="180"/>
      <c r="H80" s="180"/>
      <c r="I80" s="180"/>
      <c r="J80" s="179"/>
      <c r="K80" s="57"/>
      <c r="L80" s="57"/>
      <c r="M80" s="58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</row>
    <row r="81" spans="1:24" ht="15">
      <c r="A81" s="169" t="str">
        <f t="shared" si="2"/>
        <v/>
      </c>
      <c r="B81" s="59" t="str">
        <f t="shared" si="3"/>
        <v/>
      </c>
      <c r="C81" s="170"/>
      <c r="D81" s="194"/>
      <c r="E81" s="180"/>
      <c r="F81" s="180"/>
      <c r="G81" s="180"/>
      <c r="H81" s="180"/>
      <c r="I81" s="180"/>
      <c r="J81" s="179"/>
      <c r="K81" s="57"/>
      <c r="L81" s="57"/>
      <c r="M81" s="58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</row>
    <row r="82" spans="1:24" ht="15">
      <c r="A82" s="169" t="str">
        <f t="shared" si="2"/>
        <v/>
      </c>
      <c r="B82" s="59" t="str">
        <f t="shared" si="3"/>
        <v/>
      </c>
      <c r="C82" s="170"/>
      <c r="D82" s="194"/>
      <c r="E82" s="180"/>
      <c r="F82" s="180"/>
      <c r="G82" s="180"/>
      <c r="H82" s="180"/>
      <c r="I82" s="180"/>
      <c r="J82" s="179"/>
      <c r="K82" s="57"/>
      <c r="L82" s="57"/>
      <c r="M82" s="58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</row>
    <row r="83" spans="1:24" ht="15">
      <c r="A83" s="169" t="str">
        <f t="shared" si="2"/>
        <v/>
      </c>
      <c r="B83" s="59" t="str">
        <f t="shared" si="3"/>
        <v/>
      </c>
      <c r="C83" s="170"/>
      <c r="D83" s="194"/>
      <c r="E83" s="180"/>
      <c r="F83" s="180"/>
      <c r="G83" s="180"/>
      <c r="H83" s="180"/>
      <c r="I83" s="180"/>
      <c r="J83" s="179"/>
      <c r="K83" s="57"/>
      <c r="L83" s="57"/>
      <c r="M83" s="58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</row>
    <row r="84" spans="1:24" ht="15">
      <c r="A84" s="169" t="str">
        <f t="shared" si="2"/>
        <v/>
      </c>
      <c r="B84" s="59" t="str">
        <f t="shared" si="3"/>
        <v/>
      </c>
      <c r="C84" s="170"/>
      <c r="D84" s="194"/>
      <c r="E84" s="180"/>
      <c r="F84" s="180"/>
      <c r="G84" s="180"/>
      <c r="H84" s="180"/>
      <c r="I84" s="180"/>
      <c r="J84" s="179"/>
      <c r="K84" s="57"/>
      <c r="L84" s="57"/>
      <c r="M84" s="58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</row>
    <row r="85" spans="1:24" ht="15">
      <c r="A85" s="169" t="str">
        <f t="shared" si="2"/>
        <v/>
      </c>
      <c r="B85" s="59" t="str">
        <f t="shared" si="3"/>
        <v/>
      </c>
      <c r="C85" s="170"/>
      <c r="D85" s="194"/>
      <c r="E85" s="180"/>
      <c r="F85" s="180"/>
      <c r="G85" s="180"/>
      <c r="H85" s="180"/>
      <c r="I85" s="180"/>
      <c r="J85" s="179"/>
      <c r="K85" s="57"/>
      <c r="L85" s="57"/>
      <c r="M85" s="58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</row>
    <row r="86" spans="1:24" ht="15">
      <c r="A86" s="169" t="str">
        <f t="shared" si="2"/>
        <v/>
      </c>
      <c r="B86" s="59" t="str">
        <f t="shared" si="3"/>
        <v/>
      </c>
      <c r="C86" s="170"/>
      <c r="D86" s="194"/>
      <c r="E86" s="180"/>
      <c r="F86" s="180"/>
      <c r="G86" s="180"/>
      <c r="H86" s="180"/>
      <c r="I86" s="180"/>
      <c r="J86" s="179"/>
      <c r="K86" s="57"/>
      <c r="L86" s="57"/>
      <c r="M86" s="58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</row>
    <row r="87" spans="1:24" ht="15">
      <c r="A87" s="169" t="str">
        <f t="shared" si="2"/>
        <v/>
      </c>
      <c r="B87" s="59" t="str">
        <f t="shared" si="3"/>
        <v/>
      </c>
      <c r="C87" s="170"/>
      <c r="D87" s="194"/>
      <c r="E87" s="180"/>
      <c r="F87" s="180"/>
      <c r="G87" s="180"/>
      <c r="H87" s="180"/>
      <c r="I87" s="180"/>
      <c r="J87" s="179"/>
      <c r="K87" s="57"/>
      <c r="L87" s="57"/>
      <c r="M87" s="58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</row>
    <row r="88" spans="1:24" ht="15">
      <c r="A88" s="169" t="str">
        <f t="shared" si="2"/>
        <v/>
      </c>
      <c r="B88" s="59" t="str">
        <f t="shared" si="3"/>
        <v/>
      </c>
      <c r="C88" s="170"/>
      <c r="D88" s="194"/>
      <c r="E88" s="180"/>
      <c r="F88" s="180"/>
      <c r="G88" s="180"/>
      <c r="H88" s="180"/>
      <c r="I88" s="180"/>
      <c r="J88" s="179"/>
      <c r="K88" s="57"/>
      <c r="L88" s="57"/>
      <c r="M88" s="58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</row>
    <row r="89" spans="1:24" ht="15">
      <c r="A89" s="169" t="str">
        <f t="shared" si="2"/>
        <v/>
      </c>
      <c r="B89" s="59" t="str">
        <f t="shared" si="3"/>
        <v/>
      </c>
      <c r="C89" s="170"/>
      <c r="D89" s="194"/>
      <c r="E89" s="180"/>
      <c r="F89" s="180"/>
      <c r="G89" s="180"/>
      <c r="H89" s="180"/>
      <c r="I89" s="180"/>
      <c r="J89" s="179"/>
      <c r="K89" s="57"/>
      <c r="L89" s="57"/>
      <c r="M89" s="58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</row>
    <row r="90" spans="1:24" ht="15">
      <c r="A90" s="169" t="str">
        <f t="shared" si="2"/>
        <v/>
      </c>
      <c r="B90" s="59" t="str">
        <f t="shared" si="3"/>
        <v/>
      </c>
      <c r="C90" s="170"/>
      <c r="D90" s="194"/>
      <c r="E90" s="180"/>
      <c r="F90" s="180"/>
      <c r="G90" s="180"/>
      <c r="H90" s="180"/>
      <c r="I90" s="180"/>
      <c r="J90" s="179"/>
      <c r="K90" s="57"/>
      <c r="L90" s="57"/>
      <c r="M90" s="58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</row>
    <row r="91" spans="1:24" ht="15">
      <c r="A91" s="169" t="str">
        <f t="shared" si="2"/>
        <v/>
      </c>
      <c r="B91" s="59" t="str">
        <f t="shared" si="3"/>
        <v/>
      </c>
      <c r="C91" s="170"/>
      <c r="D91" s="194"/>
      <c r="E91" s="180"/>
      <c r="F91" s="180"/>
      <c r="G91" s="180"/>
      <c r="H91" s="180"/>
      <c r="I91" s="180"/>
      <c r="J91" s="179"/>
      <c r="K91" s="57"/>
      <c r="L91" s="57"/>
      <c r="M91" s="58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</row>
    <row r="92" spans="1:24" ht="15">
      <c r="A92" s="169" t="str">
        <f t="shared" si="2"/>
        <v/>
      </c>
      <c r="B92" s="59" t="str">
        <f t="shared" si="3"/>
        <v/>
      </c>
      <c r="C92" s="170"/>
      <c r="D92" s="194"/>
      <c r="E92" s="180"/>
      <c r="F92" s="180"/>
      <c r="G92" s="180"/>
      <c r="H92" s="180"/>
      <c r="I92" s="180"/>
      <c r="J92" s="179"/>
      <c r="K92" s="57"/>
      <c r="L92" s="57"/>
      <c r="M92" s="58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</row>
    <row r="93" spans="1:24" ht="15">
      <c r="A93" s="169" t="str">
        <f t="shared" si="2"/>
        <v/>
      </c>
      <c r="B93" s="59" t="str">
        <f t="shared" si="3"/>
        <v/>
      </c>
      <c r="C93" s="170"/>
      <c r="D93" s="194"/>
      <c r="E93" s="180"/>
      <c r="F93" s="180"/>
      <c r="G93" s="180"/>
      <c r="H93" s="180"/>
      <c r="I93" s="180"/>
      <c r="J93" s="179"/>
      <c r="K93" s="57"/>
      <c r="L93" s="57"/>
      <c r="M93" s="58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</row>
    <row r="94" spans="1:24" ht="15">
      <c r="A94" s="169" t="str">
        <f t="shared" si="2"/>
        <v/>
      </c>
      <c r="B94" s="59" t="str">
        <f t="shared" si="3"/>
        <v/>
      </c>
      <c r="C94" s="170"/>
      <c r="D94" s="194"/>
      <c r="E94" s="180"/>
      <c r="F94" s="180"/>
      <c r="G94" s="180"/>
      <c r="H94" s="180"/>
      <c r="I94" s="180"/>
      <c r="J94" s="179"/>
      <c r="K94" s="57"/>
      <c r="L94" s="57"/>
      <c r="M94" s="58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</row>
    <row r="95" spans="1:24" ht="15">
      <c r="A95" s="169" t="str">
        <f t="shared" si="2"/>
        <v/>
      </c>
      <c r="B95" s="59" t="str">
        <f t="shared" si="3"/>
        <v/>
      </c>
      <c r="C95" s="170"/>
      <c r="D95" s="194"/>
      <c r="E95" s="180"/>
      <c r="F95" s="180"/>
      <c r="G95" s="180"/>
      <c r="H95" s="180"/>
      <c r="I95" s="180"/>
      <c r="J95" s="179"/>
      <c r="K95" s="57"/>
      <c r="L95" s="57"/>
      <c r="M95" s="58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</row>
    <row r="96" spans="1:24" ht="15">
      <c r="A96" s="169" t="str">
        <f t="shared" si="2"/>
        <v/>
      </c>
      <c r="B96" s="59" t="str">
        <f t="shared" si="3"/>
        <v/>
      </c>
      <c r="C96" s="170"/>
      <c r="D96" s="194"/>
      <c r="E96" s="180"/>
      <c r="F96" s="180"/>
      <c r="G96" s="180"/>
      <c r="H96" s="180"/>
      <c r="I96" s="180"/>
      <c r="J96" s="179"/>
      <c r="K96" s="57"/>
      <c r="L96" s="57"/>
      <c r="M96" s="58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</row>
    <row r="97" spans="1:24" ht="15">
      <c r="A97" s="169" t="str">
        <f t="shared" si="2"/>
        <v/>
      </c>
      <c r="B97" s="59" t="str">
        <f t="shared" si="3"/>
        <v/>
      </c>
      <c r="C97" s="170"/>
      <c r="D97" s="194"/>
      <c r="E97" s="180"/>
      <c r="F97" s="180"/>
      <c r="G97" s="180"/>
      <c r="H97" s="180"/>
      <c r="I97" s="180"/>
      <c r="J97" s="179"/>
      <c r="K97" s="57"/>
      <c r="L97" s="57"/>
      <c r="M97" s="58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</row>
    <row r="98" spans="1:24" ht="15">
      <c r="A98" s="169" t="str">
        <f t="shared" si="2"/>
        <v/>
      </c>
      <c r="B98" s="59" t="str">
        <f t="shared" si="3"/>
        <v/>
      </c>
      <c r="C98" s="170"/>
      <c r="D98" s="194"/>
      <c r="E98" s="180"/>
      <c r="F98" s="180"/>
      <c r="G98" s="180"/>
      <c r="H98" s="180"/>
      <c r="I98" s="180"/>
      <c r="J98" s="179"/>
      <c r="K98" s="57"/>
      <c r="L98" s="57"/>
      <c r="M98" s="58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</row>
    <row r="99" spans="1:24" ht="15">
      <c r="A99" s="169" t="str">
        <f t="shared" si="2"/>
        <v/>
      </c>
      <c r="B99" s="59" t="str">
        <f t="shared" si="3"/>
        <v/>
      </c>
      <c r="C99" s="170"/>
      <c r="D99" s="194"/>
      <c r="E99" s="180"/>
      <c r="F99" s="180"/>
      <c r="G99" s="180"/>
      <c r="H99" s="180"/>
      <c r="I99" s="180"/>
      <c r="J99" s="179"/>
      <c r="K99" s="57"/>
      <c r="L99" s="57"/>
      <c r="M99" s="58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</row>
    <row r="100" spans="1:24" ht="15">
      <c r="A100" s="169" t="str">
        <f t="shared" si="2"/>
        <v/>
      </c>
      <c r="B100" s="59" t="str">
        <f t="shared" si="3"/>
        <v/>
      </c>
      <c r="C100" s="170"/>
      <c r="D100" s="194"/>
      <c r="E100" s="180"/>
      <c r="F100" s="180"/>
      <c r="G100" s="180"/>
      <c r="H100" s="180"/>
      <c r="I100" s="180"/>
      <c r="J100" s="179"/>
      <c r="K100" s="57"/>
      <c r="L100" s="57"/>
      <c r="M100" s="58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</row>
    <row r="101" spans="1:24" ht="15">
      <c r="A101" s="169" t="str">
        <f t="shared" si="2"/>
        <v/>
      </c>
      <c r="B101" s="59" t="str">
        <f t="shared" si="3"/>
        <v/>
      </c>
      <c r="C101" s="170"/>
      <c r="D101" s="194"/>
      <c r="E101" s="180"/>
      <c r="F101" s="180"/>
      <c r="G101" s="180"/>
      <c r="H101" s="180"/>
      <c r="I101" s="180"/>
      <c r="J101" s="179"/>
      <c r="K101" s="57"/>
      <c r="L101" s="57"/>
      <c r="M101" s="58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</row>
    <row r="102" spans="1:24" ht="15">
      <c r="A102" s="169" t="str">
        <f t="shared" si="2"/>
        <v/>
      </c>
      <c r="B102" s="59" t="str">
        <f t="shared" si="3"/>
        <v/>
      </c>
      <c r="C102" s="170"/>
      <c r="D102" s="194"/>
      <c r="E102" s="180"/>
      <c r="F102" s="180"/>
      <c r="G102" s="180"/>
      <c r="H102" s="180"/>
      <c r="I102" s="180"/>
      <c r="J102" s="179"/>
      <c r="K102" s="57"/>
      <c r="L102" s="57"/>
      <c r="M102" s="58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</row>
    <row r="103" spans="1:24" ht="15">
      <c r="A103" s="169" t="str">
        <f t="shared" si="2"/>
        <v/>
      </c>
      <c r="B103" s="59" t="str">
        <f t="shared" si="3"/>
        <v/>
      </c>
      <c r="C103" s="170"/>
      <c r="D103" s="194"/>
      <c r="E103" s="180"/>
      <c r="F103" s="180"/>
      <c r="G103" s="180"/>
      <c r="H103" s="180"/>
      <c r="I103" s="180"/>
      <c r="J103" s="179"/>
      <c r="K103" s="57"/>
      <c r="L103" s="57"/>
      <c r="M103" s="58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</row>
    <row r="104" spans="1:24" ht="15">
      <c r="A104" s="169" t="str">
        <f t="shared" si="2"/>
        <v/>
      </c>
      <c r="B104" s="59" t="str">
        <f t="shared" si="3"/>
        <v/>
      </c>
      <c r="C104" s="170"/>
      <c r="D104" s="194"/>
      <c r="E104" s="180"/>
      <c r="F104" s="180"/>
      <c r="G104" s="180"/>
      <c r="H104" s="180"/>
      <c r="I104" s="180"/>
      <c r="J104" s="179"/>
      <c r="K104" s="57"/>
      <c r="L104" s="57"/>
      <c r="M104" s="58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</row>
    <row r="105" spans="1:24" ht="15">
      <c r="A105" s="169" t="str">
        <f t="shared" si="2"/>
        <v/>
      </c>
      <c r="B105" s="59" t="str">
        <f t="shared" si="3"/>
        <v/>
      </c>
      <c r="C105" s="170"/>
      <c r="D105" s="194"/>
      <c r="E105" s="180"/>
      <c r="F105" s="180"/>
      <c r="G105" s="180"/>
      <c r="H105" s="180"/>
      <c r="I105" s="180"/>
      <c r="J105" s="179"/>
      <c r="K105" s="57"/>
      <c r="L105" s="57"/>
      <c r="M105" s="58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</row>
    <row r="106" spans="1:24" ht="15">
      <c r="A106" s="169" t="str">
        <f t="shared" si="2"/>
        <v/>
      </c>
      <c r="B106" s="59" t="str">
        <f t="shared" si="3"/>
        <v/>
      </c>
      <c r="C106" s="170"/>
      <c r="D106" s="194"/>
      <c r="E106" s="180"/>
      <c r="F106" s="180"/>
      <c r="G106" s="180"/>
      <c r="H106" s="180"/>
      <c r="I106" s="180"/>
      <c r="J106" s="179"/>
      <c r="K106" s="57"/>
      <c r="L106" s="57"/>
      <c r="M106" s="58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</row>
    <row r="107" spans="1:24" ht="15">
      <c r="A107" s="169" t="str">
        <f t="shared" si="2"/>
        <v/>
      </c>
      <c r="B107" s="59" t="str">
        <f t="shared" si="3"/>
        <v/>
      </c>
      <c r="C107" s="170"/>
      <c r="D107" s="194"/>
      <c r="E107" s="180"/>
      <c r="F107" s="180"/>
      <c r="G107" s="180"/>
      <c r="H107" s="180"/>
      <c r="I107" s="180"/>
      <c r="J107" s="179"/>
      <c r="K107" s="57"/>
      <c r="L107" s="57"/>
      <c r="M107" s="58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</row>
    <row r="108" spans="1:24" ht="15">
      <c r="A108" s="169" t="str">
        <f t="shared" si="2"/>
        <v/>
      </c>
      <c r="B108" s="59" t="str">
        <f t="shared" si="3"/>
        <v/>
      </c>
      <c r="C108" s="170"/>
      <c r="D108" s="194"/>
      <c r="E108" s="180"/>
      <c r="F108" s="180"/>
      <c r="G108" s="180"/>
      <c r="H108" s="180"/>
      <c r="I108" s="180"/>
      <c r="J108" s="179"/>
      <c r="K108" s="57"/>
      <c r="L108" s="57"/>
      <c r="M108" s="58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</row>
    <row r="109" spans="1:24" ht="15">
      <c r="A109" s="169" t="str">
        <f t="shared" si="2"/>
        <v/>
      </c>
      <c r="B109" s="59" t="str">
        <f t="shared" si="3"/>
        <v/>
      </c>
      <c r="C109" s="170"/>
      <c r="D109" s="194"/>
      <c r="E109" s="180"/>
      <c r="F109" s="180"/>
      <c r="G109" s="180"/>
      <c r="H109" s="180"/>
      <c r="I109" s="180"/>
      <c r="J109" s="179"/>
      <c r="K109" s="57"/>
      <c r="L109" s="57"/>
      <c r="M109" s="58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</row>
    <row r="110" spans="1:24" ht="15">
      <c r="A110" s="169" t="str">
        <f t="shared" si="2"/>
        <v/>
      </c>
      <c r="B110" s="59" t="str">
        <f t="shared" si="3"/>
        <v/>
      </c>
      <c r="C110" s="170"/>
      <c r="D110" s="194"/>
      <c r="E110" s="180"/>
      <c r="F110" s="180"/>
      <c r="G110" s="180"/>
      <c r="H110" s="180"/>
      <c r="I110" s="180"/>
      <c r="J110" s="179"/>
      <c r="K110" s="57"/>
      <c r="L110" s="57"/>
      <c r="M110" s="58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</row>
    <row r="111" spans="1:24" ht="15">
      <c r="A111" s="169" t="str">
        <f t="shared" si="2"/>
        <v/>
      </c>
      <c r="B111" s="59" t="str">
        <f t="shared" si="3"/>
        <v/>
      </c>
      <c r="C111" s="170"/>
      <c r="D111" s="194"/>
      <c r="E111" s="180"/>
      <c r="F111" s="180"/>
      <c r="G111" s="180"/>
      <c r="H111" s="180"/>
      <c r="I111" s="180"/>
      <c r="J111" s="179"/>
      <c r="K111" s="57"/>
      <c r="L111" s="57"/>
      <c r="M111" s="58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</row>
    <row r="112" spans="1:24" ht="15">
      <c r="A112" s="169" t="str">
        <f t="shared" si="2"/>
        <v/>
      </c>
      <c r="B112" s="59" t="str">
        <f t="shared" si="3"/>
        <v/>
      </c>
      <c r="C112" s="170"/>
      <c r="D112" s="194"/>
      <c r="E112" s="180"/>
      <c r="F112" s="180"/>
      <c r="G112" s="180"/>
      <c r="H112" s="180"/>
      <c r="I112" s="180"/>
      <c r="J112" s="179"/>
      <c r="K112" s="57"/>
      <c r="L112" s="57"/>
      <c r="M112" s="58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</row>
    <row r="113" spans="1:24" ht="15">
      <c r="A113" s="169" t="str">
        <f t="shared" si="2"/>
        <v/>
      </c>
      <c r="B113" s="59" t="str">
        <f t="shared" si="3"/>
        <v/>
      </c>
      <c r="C113" s="170"/>
      <c r="D113" s="194"/>
      <c r="E113" s="180"/>
      <c r="F113" s="180"/>
      <c r="G113" s="180"/>
      <c r="H113" s="180"/>
      <c r="I113" s="180"/>
      <c r="J113" s="179"/>
      <c r="K113" s="57"/>
      <c r="L113" s="57"/>
      <c r="M113" s="58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</row>
    <row r="114" spans="1:24" ht="15">
      <c r="A114" s="169" t="str">
        <f t="shared" si="2"/>
        <v/>
      </c>
      <c r="B114" s="59" t="str">
        <f t="shared" si="3"/>
        <v/>
      </c>
      <c r="C114" s="170"/>
      <c r="D114" s="194"/>
      <c r="E114" s="180"/>
      <c r="F114" s="180"/>
      <c r="G114" s="180"/>
      <c r="H114" s="180"/>
      <c r="I114" s="180"/>
      <c r="J114" s="179"/>
      <c r="K114" s="57"/>
      <c r="L114" s="57"/>
      <c r="M114" s="58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</row>
    <row r="115" spans="1:24" ht="15">
      <c r="A115" s="169" t="str">
        <f t="shared" si="2"/>
        <v/>
      </c>
      <c r="B115" s="59" t="str">
        <f t="shared" si="3"/>
        <v/>
      </c>
      <c r="C115" s="170"/>
      <c r="D115" s="194"/>
      <c r="E115" s="180"/>
      <c r="F115" s="180"/>
      <c r="G115" s="180"/>
      <c r="H115" s="180"/>
      <c r="I115" s="180"/>
      <c r="J115" s="179"/>
      <c r="K115" s="57"/>
      <c r="L115" s="57"/>
      <c r="M115" s="58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</row>
    <row r="116" spans="1:24" ht="15">
      <c r="A116" s="169" t="str">
        <f t="shared" si="2"/>
        <v/>
      </c>
      <c r="B116" s="59" t="str">
        <f t="shared" si="3"/>
        <v/>
      </c>
      <c r="C116" s="170"/>
      <c r="D116" s="194"/>
      <c r="E116" s="180"/>
      <c r="F116" s="180"/>
      <c r="G116" s="180"/>
      <c r="H116" s="180"/>
      <c r="I116" s="180"/>
      <c r="J116" s="179"/>
      <c r="K116" s="57"/>
      <c r="L116" s="57"/>
      <c r="M116" s="58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</row>
    <row r="117" spans="1:24" ht="15">
      <c r="A117" s="169" t="str">
        <f t="shared" si="2"/>
        <v/>
      </c>
      <c r="B117" s="59" t="str">
        <f t="shared" si="3"/>
        <v/>
      </c>
      <c r="C117" s="170"/>
      <c r="D117" s="194"/>
      <c r="E117" s="180"/>
      <c r="F117" s="180"/>
      <c r="G117" s="180"/>
      <c r="H117" s="180"/>
      <c r="I117" s="180"/>
      <c r="J117" s="179"/>
      <c r="K117" s="57"/>
      <c r="L117" s="57"/>
      <c r="M117" s="58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</row>
    <row r="118" spans="1:24" ht="15">
      <c r="A118" s="169" t="str">
        <f t="shared" si="2"/>
        <v/>
      </c>
      <c r="B118" s="59" t="str">
        <f t="shared" si="3"/>
        <v/>
      </c>
      <c r="C118" s="170"/>
      <c r="D118" s="194"/>
      <c r="E118" s="180"/>
      <c r="F118" s="180"/>
      <c r="G118" s="180"/>
      <c r="H118" s="180"/>
      <c r="I118" s="180"/>
      <c r="J118" s="179"/>
      <c r="K118" s="57"/>
      <c r="L118" s="57"/>
      <c r="M118" s="58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</row>
    <row r="119" spans="1:24" ht="15">
      <c r="A119" s="169" t="str">
        <f t="shared" si="2"/>
        <v/>
      </c>
      <c r="B119" s="59" t="str">
        <f t="shared" si="3"/>
        <v/>
      </c>
      <c r="C119" s="170"/>
      <c r="D119" s="194"/>
      <c r="E119" s="180"/>
      <c r="F119" s="180"/>
      <c r="G119" s="180"/>
      <c r="H119" s="180"/>
      <c r="I119" s="180"/>
      <c r="J119" s="179"/>
      <c r="K119" s="57"/>
      <c r="L119" s="57"/>
      <c r="M119" s="58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</row>
    <row r="120" spans="1:24" ht="15">
      <c r="A120" s="169" t="str">
        <f t="shared" si="2"/>
        <v/>
      </c>
      <c r="B120" s="59" t="str">
        <f t="shared" si="3"/>
        <v/>
      </c>
      <c r="C120" s="170"/>
      <c r="D120" s="194"/>
      <c r="E120" s="180"/>
      <c r="F120" s="180"/>
      <c r="G120" s="180"/>
      <c r="H120" s="180"/>
      <c r="I120" s="180"/>
      <c r="J120" s="179"/>
      <c r="K120" s="57"/>
      <c r="L120" s="57"/>
      <c r="M120" s="58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</row>
    <row r="121" spans="1:24" ht="15">
      <c r="A121" s="169" t="str">
        <f t="shared" si="2"/>
        <v/>
      </c>
      <c r="B121" s="59" t="str">
        <f t="shared" si="3"/>
        <v/>
      </c>
      <c r="C121" s="170"/>
      <c r="D121" s="194"/>
      <c r="E121" s="180"/>
      <c r="F121" s="180"/>
      <c r="G121" s="180"/>
      <c r="H121" s="180"/>
      <c r="I121" s="180"/>
      <c r="J121" s="179"/>
      <c r="K121" s="57"/>
      <c r="L121" s="57"/>
      <c r="M121" s="58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</row>
    <row r="122" spans="1:24" ht="15">
      <c r="A122" s="169" t="str">
        <f t="shared" si="2"/>
        <v/>
      </c>
      <c r="B122" s="59" t="str">
        <f t="shared" si="3"/>
        <v/>
      </c>
      <c r="C122" s="170"/>
      <c r="D122" s="194"/>
      <c r="E122" s="180"/>
      <c r="F122" s="180"/>
      <c r="G122" s="180"/>
      <c r="H122" s="180"/>
      <c r="I122" s="180"/>
      <c r="J122" s="179"/>
      <c r="K122" s="57"/>
      <c r="L122" s="57"/>
      <c r="M122" s="58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</row>
    <row r="123" spans="1:24" ht="15">
      <c r="A123" s="169" t="str">
        <f t="shared" si="2"/>
        <v/>
      </c>
      <c r="B123" s="59" t="str">
        <f t="shared" si="3"/>
        <v/>
      </c>
      <c r="C123" s="170"/>
      <c r="D123" s="194"/>
      <c r="E123" s="180"/>
      <c r="F123" s="180"/>
      <c r="G123" s="180"/>
      <c r="H123" s="180"/>
      <c r="I123" s="180"/>
      <c r="J123" s="179"/>
      <c r="K123" s="57"/>
      <c r="L123" s="57"/>
      <c r="M123" s="58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</row>
    <row r="124" spans="1:24" ht="15">
      <c r="A124" s="169" t="str">
        <f t="shared" si="2"/>
        <v/>
      </c>
      <c r="B124" s="59" t="str">
        <f t="shared" si="3"/>
        <v/>
      </c>
      <c r="C124" s="170"/>
      <c r="D124" s="194"/>
      <c r="E124" s="180"/>
      <c r="F124" s="180"/>
      <c r="G124" s="180"/>
      <c r="H124" s="180"/>
      <c r="I124" s="180"/>
      <c r="J124" s="179"/>
      <c r="K124" s="57"/>
      <c r="L124" s="57"/>
      <c r="M124" s="58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</row>
    <row r="125" spans="1:24" ht="15">
      <c r="A125" s="169" t="str">
        <f t="shared" si="2"/>
        <v/>
      </c>
      <c r="B125" s="59" t="str">
        <f t="shared" si="3"/>
        <v/>
      </c>
      <c r="C125" s="170"/>
      <c r="D125" s="194"/>
      <c r="E125" s="180"/>
      <c r="F125" s="180"/>
      <c r="G125" s="180"/>
      <c r="H125" s="180"/>
      <c r="I125" s="180"/>
      <c r="J125" s="179"/>
      <c r="K125" s="57"/>
      <c r="L125" s="57"/>
      <c r="M125" s="58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</row>
    <row r="126" spans="1:24" ht="15">
      <c r="A126" s="169" t="str">
        <f t="shared" si="2"/>
        <v/>
      </c>
      <c r="B126" s="59" t="str">
        <f t="shared" si="3"/>
        <v/>
      </c>
      <c r="C126" s="170"/>
      <c r="D126" s="194"/>
      <c r="E126" s="180"/>
      <c r="F126" s="180"/>
      <c r="G126" s="180"/>
      <c r="H126" s="180"/>
      <c r="I126" s="180"/>
      <c r="J126" s="179"/>
      <c r="K126" s="57"/>
      <c r="L126" s="57"/>
      <c r="M126" s="58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</row>
    <row r="127" spans="1:24" ht="15">
      <c r="A127" s="169" t="str">
        <f t="shared" si="2"/>
        <v/>
      </c>
      <c r="B127" s="59" t="str">
        <f t="shared" si="3"/>
        <v/>
      </c>
      <c r="C127" s="170"/>
      <c r="D127" s="194"/>
      <c r="E127" s="180"/>
      <c r="F127" s="180"/>
      <c r="G127" s="180"/>
      <c r="H127" s="180"/>
      <c r="I127" s="180"/>
      <c r="J127" s="179"/>
      <c r="K127" s="57"/>
      <c r="L127" s="57"/>
      <c r="M127" s="58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</row>
    <row r="128" spans="1:24" ht="15">
      <c r="A128" s="169" t="str">
        <f t="shared" si="2"/>
        <v/>
      </c>
      <c r="B128" s="59" t="str">
        <f t="shared" si="3"/>
        <v/>
      </c>
      <c r="C128" s="170"/>
      <c r="D128" s="194"/>
      <c r="E128" s="180"/>
      <c r="F128" s="180"/>
      <c r="G128" s="180"/>
      <c r="H128" s="180"/>
      <c r="I128" s="180"/>
      <c r="J128" s="179"/>
      <c r="K128" s="57"/>
      <c r="L128" s="57"/>
      <c r="M128" s="58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</row>
    <row r="129" spans="1:24" ht="15">
      <c r="A129" s="169" t="str">
        <f t="shared" si="2"/>
        <v/>
      </c>
      <c r="B129" s="59" t="str">
        <f t="shared" si="3"/>
        <v/>
      </c>
      <c r="C129" s="170"/>
      <c r="D129" s="194"/>
      <c r="E129" s="180"/>
      <c r="F129" s="180"/>
      <c r="G129" s="180"/>
      <c r="H129" s="180"/>
      <c r="I129" s="180"/>
      <c r="J129" s="179"/>
      <c r="K129" s="57"/>
      <c r="L129" s="57"/>
      <c r="M129" s="58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</row>
    <row r="130" spans="1:24" ht="15">
      <c r="A130" s="169" t="str">
        <f t="shared" si="2"/>
        <v/>
      </c>
      <c r="B130" s="59" t="str">
        <f t="shared" si="3"/>
        <v/>
      </c>
      <c r="C130" s="170"/>
      <c r="D130" s="194"/>
      <c r="E130" s="180"/>
      <c r="F130" s="180"/>
      <c r="G130" s="180"/>
      <c r="H130" s="180"/>
      <c r="I130" s="180"/>
      <c r="J130" s="179"/>
      <c r="K130" s="57"/>
      <c r="L130" s="57"/>
      <c r="M130" s="58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</row>
    <row r="131" spans="1:24" ht="15">
      <c r="A131" s="169" t="str">
        <f t="shared" si="2"/>
        <v/>
      </c>
      <c r="B131" s="59" t="str">
        <f t="shared" si="3"/>
        <v/>
      </c>
      <c r="C131" s="170"/>
      <c r="D131" s="194"/>
      <c r="E131" s="180"/>
      <c r="F131" s="180"/>
      <c r="G131" s="180"/>
      <c r="H131" s="180"/>
      <c r="I131" s="180"/>
      <c r="J131" s="179"/>
      <c r="K131" s="57"/>
      <c r="L131" s="57"/>
      <c r="M131" s="58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</row>
    <row r="132" spans="1:24" ht="15">
      <c r="A132" s="169" t="str">
        <f t="shared" si="2"/>
        <v/>
      </c>
      <c r="B132" s="59" t="str">
        <f t="shared" si="3"/>
        <v/>
      </c>
      <c r="C132" s="170"/>
      <c r="D132" s="194"/>
      <c r="E132" s="180"/>
      <c r="F132" s="180"/>
      <c r="G132" s="180"/>
      <c r="H132" s="180"/>
      <c r="I132" s="180"/>
      <c r="J132" s="179"/>
      <c r="K132" s="57"/>
      <c r="L132" s="57"/>
      <c r="M132" s="58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</row>
    <row r="133" spans="1:24" ht="15">
      <c r="A133" s="169" t="str">
        <f t="shared" si="2"/>
        <v/>
      </c>
      <c r="B133" s="59" t="str">
        <f t="shared" si="3"/>
        <v/>
      </c>
      <c r="C133" s="170"/>
      <c r="D133" s="194"/>
      <c r="E133" s="180"/>
      <c r="F133" s="180"/>
      <c r="G133" s="180"/>
      <c r="H133" s="180"/>
      <c r="I133" s="180"/>
      <c r="J133" s="179"/>
      <c r="K133" s="57"/>
      <c r="L133" s="57"/>
      <c r="M133" s="58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</row>
    <row r="134" spans="1:24" ht="15">
      <c r="A134" s="169" t="str">
        <f t="shared" si="2"/>
        <v/>
      </c>
      <c r="B134" s="59" t="str">
        <f t="shared" si="3"/>
        <v/>
      </c>
      <c r="C134" s="170"/>
      <c r="D134" s="194"/>
      <c r="E134" s="180"/>
      <c r="F134" s="180"/>
      <c r="G134" s="180"/>
      <c r="H134" s="180"/>
      <c r="I134" s="180"/>
      <c r="J134" s="179"/>
      <c r="K134" s="57"/>
      <c r="L134" s="57"/>
      <c r="M134" s="58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</row>
    <row r="135" spans="1:24" ht="15">
      <c r="A135" s="169" t="str">
        <f t="shared" si="2"/>
        <v/>
      </c>
      <c r="B135" s="59" t="str">
        <f t="shared" si="3"/>
        <v/>
      </c>
      <c r="C135" s="170"/>
      <c r="D135" s="194"/>
      <c r="E135" s="180"/>
      <c r="F135" s="180"/>
      <c r="G135" s="180"/>
      <c r="H135" s="180"/>
      <c r="I135" s="180"/>
      <c r="J135" s="179"/>
      <c r="K135" s="57"/>
      <c r="L135" s="57"/>
      <c r="M135" s="58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</row>
    <row r="136" spans="1:24" ht="15">
      <c r="A136" s="169" t="str">
        <f t="shared" si="2"/>
        <v/>
      </c>
      <c r="B136" s="59" t="str">
        <f t="shared" si="3"/>
        <v/>
      </c>
      <c r="C136" s="170"/>
      <c r="D136" s="194"/>
      <c r="E136" s="180"/>
      <c r="F136" s="180"/>
      <c r="G136" s="180"/>
      <c r="H136" s="180"/>
      <c r="I136" s="180"/>
      <c r="J136" s="179"/>
      <c r="K136" s="57"/>
      <c r="L136" s="57"/>
      <c r="M136" s="58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</row>
    <row r="137" spans="1:24" ht="15">
      <c r="A137" s="169" t="str">
        <f t="shared" si="2"/>
        <v/>
      </c>
      <c r="B137" s="59" t="str">
        <f t="shared" si="3"/>
        <v/>
      </c>
      <c r="C137" s="170"/>
      <c r="D137" s="194"/>
      <c r="E137" s="180"/>
      <c r="F137" s="180"/>
      <c r="G137" s="180"/>
      <c r="H137" s="180"/>
      <c r="I137" s="180"/>
      <c r="J137" s="179"/>
      <c r="K137" s="57"/>
      <c r="L137" s="57"/>
      <c r="M137" s="58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</row>
    <row r="138" spans="1:24" ht="15">
      <c r="A138" s="169" t="str">
        <f t="shared" si="2"/>
        <v/>
      </c>
      <c r="B138" s="59" t="str">
        <f t="shared" si="3"/>
        <v/>
      </c>
      <c r="C138" s="170"/>
      <c r="D138" s="194"/>
      <c r="E138" s="180"/>
      <c r="F138" s="180"/>
      <c r="G138" s="180"/>
      <c r="H138" s="180"/>
      <c r="I138" s="180"/>
      <c r="J138" s="179"/>
      <c r="K138" s="57"/>
      <c r="L138" s="57"/>
      <c r="M138" s="58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</row>
    <row r="139" spans="1:24" ht="15">
      <c r="A139" s="169" t="str">
        <f t="shared" si="2"/>
        <v/>
      </c>
      <c r="B139" s="59" t="str">
        <f t="shared" si="3"/>
        <v/>
      </c>
      <c r="C139" s="170"/>
      <c r="D139" s="194"/>
      <c r="E139" s="180"/>
      <c r="F139" s="180"/>
      <c r="G139" s="180"/>
      <c r="H139" s="180"/>
      <c r="I139" s="180"/>
      <c r="J139" s="179"/>
      <c r="K139" s="57"/>
      <c r="L139" s="57"/>
      <c r="M139" s="58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</row>
    <row r="140" spans="1:24" ht="15">
      <c r="A140" s="169" t="str">
        <f t="shared" si="4" ref="A140:A203">IF(D140&lt;&gt;"",IF($E$5="Percentual do Excedente","1",IF($E$5="Ordem de Prioridade","2","")),"")</f>
        <v/>
      </c>
      <c r="B140" s="59" t="str">
        <f t="shared" si="5" ref="B140:B203">IF(AND(D140&lt;&gt;"",$B$10="Ordem"),ROW(B140)-10,"")</f>
        <v/>
      </c>
      <c r="C140" s="170"/>
      <c r="D140" s="194"/>
      <c r="E140" s="180"/>
      <c r="F140" s="180"/>
      <c r="G140" s="180"/>
      <c r="H140" s="180"/>
      <c r="I140" s="180"/>
      <c r="J140" s="179"/>
      <c r="K140" s="57"/>
      <c r="L140" s="57"/>
      <c r="M140" s="58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</row>
    <row r="141" spans="1:24" ht="15">
      <c r="A141" s="169" t="str">
        <f t="shared" si="4"/>
        <v/>
      </c>
      <c r="B141" s="59" t="str">
        <f t="shared" si="5"/>
        <v/>
      </c>
      <c r="C141" s="170"/>
      <c r="D141" s="194"/>
      <c r="E141" s="180"/>
      <c r="F141" s="180"/>
      <c r="G141" s="180"/>
      <c r="H141" s="180"/>
      <c r="I141" s="180"/>
      <c r="J141" s="179"/>
      <c r="K141" s="57"/>
      <c r="L141" s="57"/>
      <c r="M141" s="58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</row>
    <row r="142" spans="1:24" ht="15">
      <c r="A142" s="169" t="str">
        <f t="shared" si="4"/>
        <v/>
      </c>
      <c r="B142" s="59" t="str">
        <f t="shared" si="5"/>
        <v/>
      </c>
      <c r="C142" s="170"/>
      <c r="D142" s="194"/>
      <c r="E142" s="180"/>
      <c r="F142" s="180"/>
      <c r="G142" s="180"/>
      <c r="H142" s="180"/>
      <c r="I142" s="180"/>
      <c r="J142" s="179"/>
      <c r="K142" s="57"/>
      <c r="L142" s="57"/>
      <c r="M142" s="58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</row>
    <row r="143" spans="1:24" ht="15">
      <c r="A143" s="169" t="str">
        <f t="shared" si="4"/>
        <v/>
      </c>
      <c r="B143" s="59" t="str">
        <f t="shared" si="5"/>
        <v/>
      </c>
      <c r="C143" s="170"/>
      <c r="D143" s="194"/>
      <c r="E143" s="180"/>
      <c r="F143" s="180"/>
      <c r="G143" s="180"/>
      <c r="H143" s="180"/>
      <c r="I143" s="180"/>
      <c r="J143" s="179"/>
      <c r="K143" s="57"/>
      <c r="L143" s="57"/>
      <c r="M143" s="58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</row>
    <row r="144" spans="1:24" ht="15">
      <c r="A144" s="169" t="str">
        <f t="shared" si="4"/>
        <v/>
      </c>
      <c r="B144" s="59" t="str">
        <f t="shared" si="5"/>
        <v/>
      </c>
      <c r="C144" s="170"/>
      <c r="D144" s="194"/>
      <c r="E144" s="180"/>
      <c r="F144" s="180"/>
      <c r="G144" s="180"/>
      <c r="H144" s="180"/>
      <c r="I144" s="180"/>
      <c r="J144" s="179"/>
      <c r="K144" s="57"/>
      <c r="L144" s="57"/>
      <c r="M144" s="58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</row>
    <row r="145" spans="1:24" ht="15">
      <c r="A145" s="169" t="str">
        <f t="shared" si="4"/>
        <v/>
      </c>
      <c r="B145" s="59" t="str">
        <f t="shared" si="5"/>
        <v/>
      </c>
      <c r="C145" s="170"/>
      <c r="D145" s="194"/>
      <c r="E145" s="180"/>
      <c r="F145" s="180"/>
      <c r="G145" s="180"/>
      <c r="H145" s="180"/>
      <c r="I145" s="180"/>
      <c r="J145" s="179"/>
      <c r="K145" s="57"/>
      <c r="L145" s="57"/>
      <c r="M145" s="58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</row>
    <row r="146" spans="1:24" ht="15">
      <c r="A146" s="169" t="str">
        <f t="shared" si="4"/>
        <v/>
      </c>
      <c r="B146" s="59" t="str">
        <f t="shared" si="5"/>
        <v/>
      </c>
      <c r="C146" s="170"/>
      <c r="D146" s="194"/>
      <c r="E146" s="180"/>
      <c r="F146" s="180"/>
      <c r="G146" s="180"/>
      <c r="H146" s="180"/>
      <c r="I146" s="180"/>
      <c r="J146" s="179"/>
      <c r="K146" s="57"/>
      <c r="L146" s="57"/>
      <c r="M146" s="58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</row>
    <row r="147" spans="1:24" ht="15">
      <c r="A147" s="169" t="str">
        <f t="shared" si="4"/>
        <v/>
      </c>
      <c r="B147" s="59" t="str">
        <f t="shared" si="5"/>
        <v/>
      </c>
      <c r="C147" s="170"/>
      <c r="D147" s="194"/>
      <c r="E147" s="180"/>
      <c r="F147" s="180"/>
      <c r="G147" s="180"/>
      <c r="H147" s="180"/>
      <c r="I147" s="180"/>
      <c r="J147" s="179"/>
      <c r="K147" s="57"/>
      <c r="L147" s="57"/>
      <c r="M147" s="58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</row>
    <row r="148" spans="1:24" ht="15">
      <c r="A148" s="169" t="str">
        <f t="shared" si="4"/>
        <v/>
      </c>
      <c r="B148" s="59" t="str">
        <f t="shared" si="5"/>
        <v/>
      </c>
      <c r="C148" s="170"/>
      <c r="D148" s="194"/>
      <c r="E148" s="180"/>
      <c r="F148" s="180"/>
      <c r="G148" s="180"/>
      <c r="H148" s="180"/>
      <c r="I148" s="180"/>
      <c r="J148" s="179"/>
      <c r="K148" s="57"/>
      <c r="L148" s="57"/>
      <c r="M148" s="58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</row>
    <row r="149" spans="1:24" ht="15">
      <c r="A149" s="169" t="str">
        <f t="shared" si="4"/>
        <v/>
      </c>
      <c r="B149" s="59" t="str">
        <f t="shared" si="5"/>
        <v/>
      </c>
      <c r="C149" s="170"/>
      <c r="D149" s="194"/>
      <c r="E149" s="180"/>
      <c r="F149" s="180"/>
      <c r="G149" s="180"/>
      <c r="H149" s="180"/>
      <c r="I149" s="180"/>
      <c r="J149" s="179"/>
      <c r="K149" s="57"/>
      <c r="L149" s="57"/>
      <c r="M149" s="58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</row>
    <row r="150" spans="1:24" ht="15">
      <c r="A150" s="169" t="str">
        <f t="shared" si="4"/>
        <v/>
      </c>
      <c r="B150" s="59" t="str">
        <f t="shared" si="5"/>
        <v/>
      </c>
      <c r="C150" s="170"/>
      <c r="D150" s="194"/>
      <c r="E150" s="180"/>
      <c r="F150" s="180"/>
      <c r="G150" s="180"/>
      <c r="H150" s="180"/>
      <c r="I150" s="180"/>
      <c r="J150" s="179"/>
      <c r="K150" s="57"/>
      <c r="L150" s="57"/>
      <c r="M150" s="58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</row>
    <row r="151" spans="1:24" ht="15">
      <c r="A151" s="169" t="str">
        <f t="shared" si="4"/>
        <v/>
      </c>
      <c r="B151" s="59" t="str">
        <f t="shared" si="5"/>
        <v/>
      </c>
      <c r="C151" s="170"/>
      <c r="D151" s="194"/>
      <c r="E151" s="180"/>
      <c r="F151" s="180"/>
      <c r="G151" s="180"/>
      <c r="H151" s="180"/>
      <c r="I151" s="180"/>
      <c r="J151" s="179"/>
      <c r="K151" s="57"/>
      <c r="L151" s="57"/>
      <c r="M151" s="58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</row>
    <row r="152" spans="1:24" ht="15">
      <c r="A152" s="169" t="str">
        <f t="shared" si="4"/>
        <v/>
      </c>
      <c r="B152" s="59" t="str">
        <f t="shared" si="5"/>
        <v/>
      </c>
      <c r="C152" s="170"/>
      <c r="D152" s="194"/>
      <c r="E152" s="180"/>
      <c r="F152" s="180"/>
      <c r="G152" s="180"/>
      <c r="H152" s="180"/>
      <c r="I152" s="180"/>
      <c r="J152" s="179"/>
      <c r="K152" s="57"/>
      <c r="L152" s="57"/>
      <c r="M152" s="58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</row>
    <row r="153" spans="1:24" ht="15">
      <c r="A153" s="169" t="str">
        <f t="shared" si="4"/>
        <v/>
      </c>
      <c r="B153" s="59" t="str">
        <f t="shared" si="5"/>
        <v/>
      </c>
      <c r="C153" s="170"/>
      <c r="D153" s="194"/>
      <c r="E153" s="180"/>
      <c r="F153" s="180"/>
      <c r="G153" s="180"/>
      <c r="H153" s="180"/>
      <c r="I153" s="180"/>
      <c r="J153" s="179"/>
      <c r="K153" s="57"/>
      <c r="L153" s="57"/>
      <c r="M153" s="58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</row>
    <row r="154" spans="1:24" ht="15">
      <c r="A154" s="169" t="str">
        <f t="shared" si="4"/>
        <v/>
      </c>
      <c r="B154" s="59" t="str">
        <f t="shared" si="5"/>
        <v/>
      </c>
      <c r="C154" s="170"/>
      <c r="D154" s="194"/>
      <c r="E154" s="180"/>
      <c r="F154" s="180"/>
      <c r="G154" s="180"/>
      <c r="H154" s="180"/>
      <c r="I154" s="180"/>
      <c r="J154" s="179"/>
      <c r="K154" s="57"/>
      <c r="L154" s="57"/>
      <c r="M154" s="58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</row>
    <row r="155" spans="1:24" ht="15">
      <c r="A155" s="169" t="str">
        <f t="shared" si="4"/>
        <v/>
      </c>
      <c r="B155" s="59" t="str">
        <f t="shared" si="5"/>
        <v/>
      </c>
      <c r="C155" s="170"/>
      <c r="D155" s="194"/>
      <c r="E155" s="180"/>
      <c r="F155" s="180"/>
      <c r="G155" s="180"/>
      <c r="H155" s="180"/>
      <c r="I155" s="180"/>
      <c r="J155" s="179"/>
      <c r="K155" s="57"/>
      <c r="L155" s="57"/>
      <c r="M155" s="58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</row>
    <row r="156" spans="1:24" ht="15">
      <c r="A156" s="169" t="str">
        <f t="shared" si="4"/>
        <v/>
      </c>
      <c r="B156" s="59" t="str">
        <f t="shared" si="5"/>
        <v/>
      </c>
      <c r="C156" s="170"/>
      <c r="D156" s="194"/>
      <c r="E156" s="180"/>
      <c r="F156" s="180"/>
      <c r="G156" s="180"/>
      <c r="H156" s="180"/>
      <c r="I156" s="180"/>
      <c r="J156" s="179"/>
      <c r="K156" s="57"/>
      <c r="L156" s="57"/>
      <c r="M156" s="58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</row>
    <row r="157" spans="1:24" ht="15">
      <c r="A157" s="169" t="str">
        <f t="shared" si="4"/>
        <v/>
      </c>
      <c r="B157" s="59" t="str">
        <f t="shared" si="5"/>
        <v/>
      </c>
      <c r="C157" s="170"/>
      <c r="D157" s="194"/>
      <c r="E157" s="180"/>
      <c r="F157" s="180"/>
      <c r="G157" s="180"/>
      <c r="H157" s="180"/>
      <c r="I157" s="180"/>
      <c r="J157" s="179"/>
      <c r="K157" s="57"/>
      <c r="L157" s="57"/>
      <c r="M157" s="58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</row>
    <row r="158" spans="1:24" ht="15">
      <c r="A158" s="169" t="str">
        <f t="shared" si="4"/>
        <v/>
      </c>
      <c r="B158" s="59" t="str">
        <f t="shared" si="5"/>
        <v/>
      </c>
      <c r="C158" s="170"/>
      <c r="D158" s="194"/>
      <c r="E158" s="180"/>
      <c r="F158" s="180"/>
      <c r="G158" s="180"/>
      <c r="H158" s="180"/>
      <c r="I158" s="180"/>
      <c r="J158" s="179"/>
      <c r="K158" s="57"/>
      <c r="L158" s="57"/>
      <c r="M158" s="58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</row>
    <row r="159" spans="1:24" ht="15">
      <c r="A159" s="169" t="str">
        <f t="shared" si="4"/>
        <v/>
      </c>
      <c r="B159" s="59" t="str">
        <f t="shared" si="5"/>
        <v/>
      </c>
      <c r="C159" s="170"/>
      <c r="D159" s="194"/>
      <c r="E159" s="180"/>
      <c r="F159" s="180"/>
      <c r="G159" s="180"/>
      <c r="H159" s="180"/>
      <c r="I159" s="180"/>
      <c r="J159" s="179"/>
      <c r="K159" s="57"/>
      <c r="L159" s="57"/>
      <c r="M159" s="58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</row>
    <row r="160" spans="1:24" ht="15">
      <c r="A160" s="169" t="str">
        <f t="shared" si="4"/>
        <v/>
      </c>
      <c r="B160" s="59" t="str">
        <f t="shared" si="5"/>
        <v/>
      </c>
      <c r="C160" s="170"/>
      <c r="D160" s="194"/>
      <c r="E160" s="180"/>
      <c r="F160" s="180"/>
      <c r="G160" s="180"/>
      <c r="H160" s="180"/>
      <c r="I160" s="180"/>
      <c r="J160" s="179"/>
      <c r="K160" s="57"/>
      <c r="L160" s="57"/>
      <c r="M160" s="58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</row>
    <row r="161" spans="1:24" ht="15">
      <c r="A161" s="169" t="str">
        <f t="shared" si="4"/>
        <v/>
      </c>
      <c r="B161" s="59" t="str">
        <f t="shared" si="5"/>
        <v/>
      </c>
      <c r="C161" s="170"/>
      <c r="D161" s="194"/>
      <c r="E161" s="180"/>
      <c r="F161" s="180"/>
      <c r="G161" s="180"/>
      <c r="H161" s="180"/>
      <c r="I161" s="180"/>
      <c r="J161" s="179"/>
      <c r="K161" s="57"/>
      <c r="L161" s="57"/>
      <c r="M161" s="58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</row>
    <row r="162" spans="1:24" ht="15">
      <c r="A162" s="169" t="str">
        <f t="shared" si="4"/>
        <v/>
      </c>
      <c r="B162" s="59" t="str">
        <f t="shared" si="5"/>
        <v/>
      </c>
      <c r="C162" s="170"/>
      <c r="D162" s="194"/>
      <c r="E162" s="180"/>
      <c r="F162" s="180"/>
      <c r="G162" s="180"/>
      <c r="H162" s="180"/>
      <c r="I162" s="180"/>
      <c r="J162" s="179"/>
      <c r="K162" s="57"/>
      <c r="L162" s="57"/>
      <c r="M162" s="58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</row>
    <row r="163" spans="1:24" ht="15">
      <c r="A163" s="169" t="str">
        <f t="shared" si="4"/>
        <v/>
      </c>
      <c r="B163" s="59" t="str">
        <f t="shared" si="5"/>
        <v/>
      </c>
      <c r="C163" s="170"/>
      <c r="D163" s="194"/>
      <c r="E163" s="180"/>
      <c r="F163" s="180"/>
      <c r="G163" s="180"/>
      <c r="H163" s="180"/>
      <c r="I163" s="180"/>
      <c r="J163" s="179"/>
      <c r="K163" s="57"/>
      <c r="L163" s="57"/>
      <c r="M163" s="58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</row>
    <row r="164" spans="1:24" ht="15">
      <c r="A164" s="169" t="str">
        <f t="shared" si="4"/>
        <v/>
      </c>
      <c r="B164" s="59" t="str">
        <f t="shared" si="5"/>
        <v/>
      </c>
      <c r="C164" s="170"/>
      <c r="D164" s="194"/>
      <c r="E164" s="180"/>
      <c r="F164" s="180"/>
      <c r="G164" s="180"/>
      <c r="H164" s="180"/>
      <c r="I164" s="180"/>
      <c r="J164" s="179"/>
      <c r="K164" s="57"/>
      <c r="L164" s="57"/>
      <c r="M164" s="58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</row>
    <row r="165" spans="1:24" ht="15">
      <c r="A165" s="169" t="str">
        <f t="shared" si="4"/>
        <v/>
      </c>
      <c r="B165" s="59" t="str">
        <f t="shared" si="5"/>
        <v/>
      </c>
      <c r="C165" s="170"/>
      <c r="D165" s="194"/>
      <c r="E165" s="180"/>
      <c r="F165" s="180"/>
      <c r="G165" s="180"/>
      <c r="H165" s="180"/>
      <c r="I165" s="180"/>
      <c r="J165" s="179"/>
      <c r="K165" s="57"/>
      <c r="L165" s="57"/>
      <c r="M165" s="58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</row>
    <row r="166" spans="1:24" ht="15">
      <c r="A166" s="169" t="str">
        <f t="shared" si="4"/>
        <v/>
      </c>
      <c r="B166" s="59" t="str">
        <f t="shared" si="5"/>
        <v/>
      </c>
      <c r="C166" s="170"/>
      <c r="D166" s="194"/>
      <c r="E166" s="180"/>
      <c r="F166" s="180"/>
      <c r="G166" s="180"/>
      <c r="H166" s="180"/>
      <c r="I166" s="180"/>
      <c r="J166" s="179"/>
      <c r="K166" s="57"/>
      <c r="L166" s="57"/>
      <c r="M166" s="58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</row>
    <row r="167" spans="1:24" ht="15">
      <c r="A167" s="169" t="str">
        <f t="shared" si="4"/>
        <v/>
      </c>
      <c r="B167" s="59" t="str">
        <f t="shared" si="5"/>
        <v/>
      </c>
      <c r="C167" s="170"/>
      <c r="D167" s="194"/>
      <c r="E167" s="180"/>
      <c r="F167" s="180"/>
      <c r="G167" s="180"/>
      <c r="H167" s="180"/>
      <c r="I167" s="180"/>
      <c r="J167" s="179"/>
      <c r="K167" s="57"/>
      <c r="L167" s="57"/>
      <c r="M167" s="58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</row>
    <row r="168" spans="1:24" ht="15">
      <c r="A168" s="169" t="str">
        <f t="shared" si="4"/>
        <v/>
      </c>
      <c r="B168" s="59" t="str">
        <f t="shared" si="5"/>
        <v/>
      </c>
      <c r="C168" s="170"/>
      <c r="D168" s="194"/>
      <c r="E168" s="180"/>
      <c r="F168" s="180"/>
      <c r="G168" s="180"/>
      <c r="H168" s="180"/>
      <c r="I168" s="180"/>
      <c r="J168" s="179"/>
      <c r="K168" s="57"/>
      <c r="L168" s="57"/>
      <c r="M168" s="58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</row>
    <row r="169" spans="1:24" ht="15">
      <c r="A169" s="169" t="str">
        <f t="shared" si="4"/>
        <v/>
      </c>
      <c r="B169" s="59" t="str">
        <f t="shared" si="5"/>
        <v/>
      </c>
      <c r="C169" s="170"/>
      <c r="D169" s="194"/>
      <c r="E169" s="180"/>
      <c r="F169" s="180"/>
      <c r="G169" s="180"/>
      <c r="H169" s="180"/>
      <c r="I169" s="180"/>
      <c r="J169" s="179"/>
      <c r="K169" s="57"/>
      <c r="L169" s="57"/>
      <c r="M169" s="58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</row>
    <row r="170" spans="1:24" ht="15">
      <c r="A170" s="169" t="str">
        <f t="shared" si="4"/>
        <v/>
      </c>
      <c r="B170" s="59" t="str">
        <f t="shared" si="5"/>
        <v/>
      </c>
      <c r="C170" s="170"/>
      <c r="D170" s="194"/>
      <c r="E170" s="180"/>
      <c r="F170" s="180"/>
      <c r="G170" s="180"/>
      <c r="H170" s="180"/>
      <c r="I170" s="180"/>
      <c r="J170" s="179"/>
      <c r="K170" s="57"/>
      <c r="L170" s="57"/>
      <c r="M170" s="58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</row>
    <row r="171" spans="1:24" ht="15">
      <c r="A171" s="169" t="str">
        <f t="shared" si="4"/>
        <v/>
      </c>
      <c r="B171" s="59" t="str">
        <f t="shared" si="5"/>
        <v/>
      </c>
      <c r="C171" s="170"/>
      <c r="D171" s="194"/>
      <c r="E171" s="180"/>
      <c r="F171" s="180"/>
      <c r="G171" s="180"/>
      <c r="H171" s="180"/>
      <c r="I171" s="180"/>
      <c r="J171" s="179"/>
      <c r="K171" s="57"/>
      <c r="L171" s="57"/>
      <c r="M171" s="58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</row>
    <row r="172" spans="1:24" ht="15">
      <c r="A172" s="169" t="str">
        <f t="shared" si="4"/>
        <v/>
      </c>
      <c r="B172" s="59" t="str">
        <f t="shared" si="5"/>
        <v/>
      </c>
      <c r="C172" s="170"/>
      <c r="D172" s="194"/>
      <c r="E172" s="180"/>
      <c r="F172" s="180"/>
      <c r="G172" s="180"/>
      <c r="H172" s="180"/>
      <c r="I172" s="180"/>
      <c r="J172" s="179"/>
      <c r="K172" s="57"/>
      <c r="L172" s="57"/>
      <c r="M172" s="58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</row>
    <row r="173" spans="1:24" ht="15">
      <c r="A173" s="169" t="str">
        <f t="shared" si="4"/>
        <v/>
      </c>
      <c r="B173" s="59" t="str">
        <f t="shared" si="5"/>
        <v/>
      </c>
      <c r="C173" s="170"/>
      <c r="D173" s="194"/>
      <c r="E173" s="180"/>
      <c r="F173" s="180"/>
      <c r="G173" s="180"/>
      <c r="H173" s="180"/>
      <c r="I173" s="180"/>
      <c r="J173" s="179"/>
      <c r="K173" s="57"/>
      <c r="L173" s="57"/>
      <c r="M173" s="58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</row>
    <row r="174" spans="1:24" ht="15">
      <c r="A174" s="169" t="str">
        <f t="shared" si="4"/>
        <v/>
      </c>
      <c r="B174" s="59" t="str">
        <f t="shared" si="5"/>
        <v/>
      </c>
      <c r="C174" s="170"/>
      <c r="D174" s="194"/>
      <c r="E174" s="180"/>
      <c r="F174" s="180"/>
      <c r="G174" s="180"/>
      <c r="H174" s="180"/>
      <c r="I174" s="180"/>
      <c r="J174" s="179"/>
      <c r="K174" s="57"/>
      <c r="L174" s="57"/>
      <c r="M174" s="58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</row>
    <row r="175" spans="1:24" ht="15">
      <c r="A175" s="169" t="str">
        <f t="shared" si="4"/>
        <v/>
      </c>
      <c r="B175" s="59" t="str">
        <f t="shared" si="5"/>
        <v/>
      </c>
      <c r="C175" s="170"/>
      <c r="D175" s="194"/>
      <c r="E175" s="180"/>
      <c r="F175" s="180"/>
      <c r="G175" s="180"/>
      <c r="H175" s="180"/>
      <c r="I175" s="180"/>
      <c r="J175" s="179"/>
      <c r="K175" s="57"/>
      <c r="L175" s="57"/>
      <c r="M175" s="58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</row>
    <row r="176" spans="1:24" ht="15">
      <c r="A176" s="169" t="str">
        <f t="shared" si="4"/>
        <v/>
      </c>
      <c r="B176" s="59" t="str">
        <f t="shared" si="5"/>
        <v/>
      </c>
      <c r="C176" s="170"/>
      <c r="D176" s="194"/>
      <c r="E176" s="180"/>
      <c r="F176" s="180"/>
      <c r="G176" s="180"/>
      <c r="H176" s="180"/>
      <c r="I176" s="180"/>
      <c r="J176" s="179"/>
      <c r="K176" s="57"/>
      <c r="L176" s="57"/>
      <c r="M176" s="58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</row>
    <row r="177" spans="1:24" ht="15">
      <c r="A177" s="169" t="str">
        <f t="shared" si="4"/>
        <v/>
      </c>
      <c r="B177" s="59" t="str">
        <f t="shared" si="5"/>
        <v/>
      </c>
      <c r="C177" s="170"/>
      <c r="D177" s="194"/>
      <c r="E177" s="180"/>
      <c r="F177" s="180"/>
      <c r="G177" s="180"/>
      <c r="H177" s="180"/>
      <c r="I177" s="180"/>
      <c r="J177" s="179"/>
      <c r="K177" s="57"/>
      <c r="L177" s="57"/>
      <c r="M177" s="58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</row>
    <row r="178" spans="1:24" ht="15">
      <c r="A178" s="169" t="str">
        <f t="shared" si="4"/>
        <v/>
      </c>
      <c r="B178" s="59" t="str">
        <f t="shared" si="5"/>
        <v/>
      </c>
      <c r="C178" s="170"/>
      <c r="D178" s="194"/>
      <c r="E178" s="180"/>
      <c r="F178" s="180"/>
      <c r="G178" s="180"/>
      <c r="H178" s="180"/>
      <c r="I178" s="180"/>
      <c r="J178" s="179"/>
      <c r="K178" s="57"/>
      <c r="L178" s="57"/>
      <c r="M178" s="58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</row>
    <row r="179" spans="1:24" ht="15">
      <c r="A179" s="169" t="str">
        <f t="shared" si="4"/>
        <v/>
      </c>
      <c r="B179" s="59" t="str">
        <f t="shared" si="5"/>
        <v/>
      </c>
      <c r="C179" s="170"/>
      <c r="D179" s="194"/>
      <c r="E179" s="180"/>
      <c r="F179" s="180"/>
      <c r="G179" s="180"/>
      <c r="H179" s="180"/>
      <c r="I179" s="180"/>
      <c r="J179" s="179"/>
      <c r="K179" s="57"/>
      <c r="L179" s="57"/>
      <c r="M179" s="58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</row>
    <row r="180" spans="1:24" ht="15">
      <c r="A180" s="169" t="str">
        <f t="shared" si="4"/>
        <v/>
      </c>
      <c r="B180" s="59" t="str">
        <f t="shared" si="5"/>
        <v/>
      </c>
      <c r="C180" s="170"/>
      <c r="D180" s="194"/>
      <c r="E180" s="180"/>
      <c r="F180" s="180"/>
      <c r="G180" s="180"/>
      <c r="H180" s="180"/>
      <c r="I180" s="180"/>
      <c r="J180" s="179"/>
      <c r="K180" s="57"/>
      <c r="L180" s="57"/>
      <c r="M180" s="58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</row>
    <row r="181" spans="1:24" ht="15">
      <c r="A181" s="169" t="str">
        <f t="shared" si="4"/>
        <v/>
      </c>
      <c r="B181" s="59" t="str">
        <f t="shared" si="5"/>
        <v/>
      </c>
      <c r="C181" s="170"/>
      <c r="D181" s="194"/>
      <c r="E181" s="180"/>
      <c r="F181" s="180"/>
      <c r="G181" s="180"/>
      <c r="H181" s="180"/>
      <c r="I181" s="180"/>
      <c r="J181" s="179"/>
      <c r="K181" s="57"/>
      <c r="L181" s="57"/>
      <c r="M181" s="58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</row>
    <row r="182" spans="1:24" ht="15">
      <c r="A182" s="169" t="str">
        <f t="shared" si="4"/>
        <v/>
      </c>
      <c r="B182" s="59" t="str">
        <f t="shared" si="5"/>
        <v/>
      </c>
      <c r="C182" s="170"/>
      <c r="D182" s="194"/>
      <c r="E182" s="180"/>
      <c r="F182" s="180"/>
      <c r="G182" s="180"/>
      <c r="H182" s="180"/>
      <c r="I182" s="180"/>
      <c r="J182" s="179"/>
      <c r="K182" s="57"/>
      <c r="L182" s="57"/>
      <c r="M182" s="58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</row>
    <row r="183" spans="1:24" ht="15">
      <c r="A183" s="169" t="str">
        <f t="shared" si="4"/>
        <v/>
      </c>
      <c r="B183" s="59" t="str">
        <f t="shared" si="5"/>
        <v/>
      </c>
      <c r="C183" s="170"/>
      <c r="D183" s="194"/>
      <c r="E183" s="180"/>
      <c r="F183" s="180"/>
      <c r="G183" s="180"/>
      <c r="H183" s="180"/>
      <c r="I183" s="180"/>
      <c r="J183" s="179"/>
      <c r="K183" s="57"/>
      <c r="L183" s="57"/>
      <c r="M183" s="58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</row>
    <row r="184" spans="1:24" ht="15">
      <c r="A184" s="169" t="str">
        <f t="shared" si="4"/>
        <v/>
      </c>
      <c r="B184" s="59" t="str">
        <f t="shared" si="5"/>
        <v/>
      </c>
      <c r="C184" s="170"/>
      <c r="D184" s="194"/>
      <c r="E184" s="180"/>
      <c r="F184" s="180"/>
      <c r="G184" s="180"/>
      <c r="H184" s="180"/>
      <c r="I184" s="180"/>
      <c r="J184" s="179"/>
      <c r="K184" s="57"/>
      <c r="L184" s="57"/>
      <c r="M184" s="58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</row>
    <row r="185" spans="1:24" ht="15">
      <c r="A185" s="169" t="str">
        <f t="shared" si="4"/>
        <v/>
      </c>
      <c r="B185" s="59" t="str">
        <f t="shared" si="5"/>
        <v/>
      </c>
      <c r="C185" s="170"/>
      <c r="D185" s="194"/>
      <c r="E185" s="180"/>
      <c r="F185" s="180"/>
      <c r="G185" s="180"/>
      <c r="H185" s="180"/>
      <c r="I185" s="180"/>
      <c r="J185" s="179"/>
      <c r="K185" s="57"/>
      <c r="L185" s="57"/>
      <c r="M185" s="58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</row>
    <row r="186" spans="1:24" ht="15">
      <c r="A186" s="169" t="str">
        <f t="shared" si="4"/>
        <v/>
      </c>
      <c r="B186" s="59" t="str">
        <f t="shared" si="5"/>
        <v/>
      </c>
      <c r="C186" s="170"/>
      <c r="D186" s="194"/>
      <c r="E186" s="180"/>
      <c r="F186" s="180"/>
      <c r="G186" s="180"/>
      <c r="H186" s="180"/>
      <c r="I186" s="180"/>
      <c r="J186" s="179"/>
      <c r="K186" s="57"/>
      <c r="L186" s="57"/>
      <c r="M186" s="58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</row>
    <row r="187" spans="1:24" ht="15">
      <c r="A187" s="169" t="str">
        <f t="shared" si="4"/>
        <v/>
      </c>
      <c r="B187" s="59" t="str">
        <f t="shared" si="5"/>
        <v/>
      </c>
      <c r="C187" s="170"/>
      <c r="D187" s="194"/>
      <c r="E187" s="180"/>
      <c r="F187" s="180"/>
      <c r="G187" s="180"/>
      <c r="H187" s="180"/>
      <c r="I187" s="180"/>
      <c r="J187" s="179"/>
      <c r="K187" s="57"/>
      <c r="L187" s="57"/>
      <c r="M187" s="58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</row>
    <row r="188" spans="1:24" ht="15">
      <c r="A188" s="169" t="str">
        <f t="shared" si="4"/>
        <v/>
      </c>
      <c r="B188" s="59" t="str">
        <f t="shared" si="5"/>
        <v/>
      </c>
      <c r="C188" s="170"/>
      <c r="D188" s="194"/>
      <c r="E188" s="180"/>
      <c r="F188" s="180"/>
      <c r="G188" s="180"/>
      <c r="H188" s="180"/>
      <c r="I188" s="180"/>
      <c r="J188" s="179"/>
      <c r="K188" s="57"/>
      <c r="L188" s="57"/>
      <c r="M188" s="58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</row>
    <row r="189" spans="1:24" ht="15">
      <c r="A189" s="169" t="str">
        <f t="shared" si="4"/>
        <v/>
      </c>
      <c r="B189" s="59" t="str">
        <f t="shared" si="5"/>
        <v/>
      </c>
      <c r="C189" s="170"/>
      <c r="D189" s="194"/>
      <c r="E189" s="180"/>
      <c r="F189" s="180"/>
      <c r="G189" s="180"/>
      <c r="H189" s="180"/>
      <c r="I189" s="180"/>
      <c r="J189" s="179"/>
      <c r="K189" s="57"/>
      <c r="L189" s="57"/>
      <c r="M189" s="58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</row>
    <row r="190" spans="1:24" ht="15">
      <c r="A190" s="169" t="str">
        <f t="shared" si="4"/>
        <v/>
      </c>
      <c r="B190" s="59" t="str">
        <f t="shared" si="5"/>
        <v/>
      </c>
      <c r="C190" s="170"/>
      <c r="D190" s="194"/>
      <c r="E190" s="180"/>
      <c r="F190" s="180"/>
      <c r="G190" s="180"/>
      <c r="H190" s="180"/>
      <c r="I190" s="180"/>
      <c r="J190" s="179"/>
      <c r="K190" s="57"/>
      <c r="L190" s="57"/>
      <c r="M190" s="58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</row>
    <row r="191" spans="1:24" ht="15">
      <c r="A191" s="169" t="str">
        <f t="shared" si="4"/>
        <v/>
      </c>
      <c r="B191" s="59" t="str">
        <f t="shared" si="5"/>
        <v/>
      </c>
      <c r="C191" s="170"/>
      <c r="D191" s="194"/>
      <c r="E191" s="180"/>
      <c r="F191" s="180"/>
      <c r="G191" s="180"/>
      <c r="H191" s="180"/>
      <c r="I191" s="180"/>
      <c r="J191" s="179"/>
      <c r="K191" s="57"/>
      <c r="L191" s="57"/>
      <c r="M191" s="58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</row>
    <row r="192" spans="1:24" ht="15">
      <c r="A192" s="169" t="str">
        <f t="shared" si="4"/>
        <v/>
      </c>
      <c r="B192" s="59" t="str">
        <f t="shared" si="5"/>
        <v/>
      </c>
      <c r="C192" s="170"/>
      <c r="D192" s="194"/>
      <c r="E192" s="180"/>
      <c r="F192" s="180"/>
      <c r="G192" s="180"/>
      <c r="H192" s="180"/>
      <c r="I192" s="180"/>
      <c r="J192" s="179"/>
      <c r="K192" s="57"/>
      <c r="L192" s="57"/>
      <c r="M192" s="58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</row>
    <row r="193" spans="1:24" ht="15">
      <c r="A193" s="169" t="str">
        <f t="shared" si="4"/>
        <v/>
      </c>
      <c r="B193" s="59" t="str">
        <f t="shared" si="5"/>
        <v/>
      </c>
      <c r="C193" s="170"/>
      <c r="D193" s="194"/>
      <c r="E193" s="180"/>
      <c r="F193" s="180"/>
      <c r="G193" s="180"/>
      <c r="H193" s="180"/>
      <c r="I193" s="180"/>
      <c r="J193" s="179"/>
      <c r="K193" s="57"/>
      <c r="L193" s="57"/>
      <c r="M193" s="58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</row>
    <row r="194" spans="1:24" ht="15">
      <c r="A194" s="169" t="str">
        <f t="shared" si="4"/>
        <v/>
      </c>
      <c r="B194" s="59" t="str">
        <f t="shared" si="5"/>
        <v/>
      </c>
      <c r="C194" s="170"/>
      <c r="D194" s="194"/>
      <c r="E194" s="180"/>
      <c r="F194" s="180"/>
      <c r="G194" s="180"/>
      <c r="H194" s="180"/>
      <c r="I194" s="180"/>
      <c r="J194" s="179"/>
      <c r="K194" s="57"/>
      <c r="L194" s="57"/>
      <c r="M194" s="58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</row>
    <row r="195" spans="1:24" ht="15">
      <c r="A195" s="169" t="str">
        <f t="shared" si="4"/>
        <v/>
      </c>
      <c r="B195" s="59" t="str">
        <f t="shared" si="5"/>
        <v/>
      </c>
      <c r="C195" s="170"/>
      <c r="D195" s="194"/>
      <c r="E195" s="180"/>
      <c r="F195" s="180"/>
      <c r="G195" s="180"/>
      <c r="H195" s="180"/>
      <c r="I195" s="180"/>
      <c r="J195" s="179"/>
      <c r="K195" s="57"/>
      <c r="L195" s="57"/>
      <c r="M195" s="58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</row>
    <row r="196" spans="1:24" ht="15">
      <c r="A196" s="169" t="str">
        <f t="shared" si="4"/>
        <v/>
      </c>
      <c r="B196" s="59" t="str">
        <f t="shared" si="5"/>
        <v/>
      </c>
      <c r="C196" s="170"/>
      <c r="D196" s="194"/>
      <c r="E196" s="180"/>
      <c r="F196" s="180"/>
      <c r="G196" s="180"/>
      <c r="H196" s="180"/>
      <c r="I196" s="180"/>
      <c r="J196" s="179"/>
      <c r="K196" s="57"/>
      <c r="L196" s="57"/>
      <c r="M196" s="58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</row>
    <row r="197" spans="1:24" ht="15">
      <c r="A197" s="169" t="str">
        <f t="shared" si="4"/>
        <v/>
      </c>
      <c r="B197" s="59" t="str">
        <f t="shared" si="5"/>
        <v/>
      </c>
      <c r="C197" s="170"/>
      <c r="D197" s="194"/>
      <c r="E197" s="180"/>
      <c r="F197" s="180"/>
      <c r="G197" s="180"/>
      <c r="H197" s="180"/>
      <c r="I197" s="180"/>
      <c r="J197" s="179"/>
      <c r="K197" s="57"/>
      <c r="L197" s="57"/>
      <c r="M197" s="58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</row>
    <row r="198" spans="1:24" ht="15">
      <c r="A198" s="169" t="str">
        <f t="shared" si="4"/>
        <v/>
      </c>
      <c r="B198" s="59" t="str">
        <f t="shared" si="5"/>
        <v/>
      </c>
      <c r="C198" s="170"/>
      <c r="D198" s="194"/>
      <c r="E198" s="180"/>
      <c r="F198" s="180"/>
      <c r="G198" s="180"/>
      <c r="H198" s="180"/>
      <c r="I198" s="180"/>
      <c r="J198" s="179"/>
      <c r="K198" s="57"/>
      <c r="L198" s="57"/>
      <c r="M198" s="58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</row>
    <row r="199" spans="1:24" ht="15">
      <c r="A199" s="169" t="str">
        <f t="shared" si="4"/>
        <v/>
      </c>
      <c r="B199" s="59" t="str">
        <f t="shared" si="5"/>
        <v/>
      </c>
      <c r="C199" s="170"/>
      <c r="D199" s="194"/>
      <c r="E199" s="180"/>
      <c r="F199" s="180"/>
      <c r="G199" s="180"/>
      <c r="H199" s="180"/>
      <c r="I199" s="180"/>
      <c r="J199" s="179"/>
      <c r="K199" s="57"/>
      <c r="L199" s="57"/>
      <c r="M199" s="58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</row>
    <row r="200" spans="1:24" ht="15">
      <c r="A200" s="169" t="str">
        <f t="shared" si="4"/>
        <v/>
      </c>
      <c r="B200" s="59" t="str">
        <f t="shared" si="5"/>
        <v/>
      </c>
      <c r="C200" s="170"/>
      <c r="D200" s="194"/>
      <c r="E200" s="180"/>
      <c r="F200" s="180"/>
      <c r="G200" s="180"/>
      <c r="H200" s="180"/>
      <c r="I200" s="180"/>
      <c r="J200" s="179"/>
      <c r="K200" s="57"/>
      <c r="L200" s="57"/>
      <c r="M200" s="58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</row>
    <row r="201" spans="1:24" ht="15">
      <c r="A201" s="169" t="str">
        <f t="shared" si="4"/>
        <v/>
      </c>
      <c r="B201" s="59" t="str">
        <f t="shared" si="5"/>
        <v/>
      </c>
      <c r="C201" s="170"/>
      <c r="D201" s="194"/>
      <c r="E201" s="180"/>
      <c r="F201" s="180"/>
      <c r="G201" s="180"/>
      <c r="H201" s="180"/>
      <c r="I201" s="180"/>
      <c r="J201" s="179"/>
      <c r="K201" s="57"/>
      <c r="L201" s="57"/>
      <c r="M201" s="58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</row>
    <row r="202" spans="1:24" ht="15">
      <c r="A202" s="169" t="str">
        <f t="shared" si="4"/>
        <v/>
      </c>
      <c r="B202" s="59" t="str">
        <f t="shared" si="5"/>
        <v/>
      </c>
      <c r="C202" s="170"/>
      <c r="D202" s="194"/>
      <c r="E202" s="180"/>
      <c r="F202" s="180"/>
      <c r="G202" s="180"/>
      <c r="H202" s="180"/>
      <c r="I202" s="180"/>
      <c r="J202" s="179"/>
      <c r="K202" s="57"/>
      <c r="L202" s="57"/>
      <c r="M202" s="58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</row>
    <row r="203" spans="1:24" ht="15">
      <c r="A203" s="169" t="str">
        <f t="shared" si="4"/>
        <v/>
      </c>
      <c r="B203" s="59" t="str">
        <f t="shared" si="5"/>
        <v/>
      </c>
      <c r="C203" s="170"/>
      <c r="D203" s="194"/>
      <c r="E203" s="180"/>
      <c r="F203" s="180"/>
      <c r="G203" s="180"/>
      <c r="H203" s="180"/>
      <c r="I203" s="180"/>
      <c r="J203" s="179"/>
      <c r="K203" s="57"/>
      <c r="L203" s="57"/>
      <c r="M203" s="58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</row>
    <row r="204" spans="1:24" ht="15">
      <c r="A204" s="169" t="str">
        <f t="shared" si="6" ref="A204:A267">IF(D204&lt;&gt;"",IF($E$5="Percentual do Excedente","1",IF($E$5="Ordem de Prioridade","2","")),"")</f>
        <v/>
      </c>
      <c r="B204" s="59" t="str">
        <f t="shared" si="7" ref="B204:B267">IF(AND(D204&lt;&gt;"",$B$10="Ordem"),ROW(B204)-10,"")</f>
        <v/>
      </c>
      <c r="C204" s="170"/>
      <c r="D204" s="194"/>
      <c r="E204" s="180"/>
      <c r="F204" s="180"/>
      <c r="G204" s="180"/>
      <c r="H204" s="180"/>
      <c r="I204" s="180"/>
      <c r="J204" s="179"/>
      <c r="K204" s="57"/>
      <c r="L204" s="57"/>
      <c r="M204" s="58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</row>
    <row r="205" spans="1:24" ht="15">
      <c r="A205" s="169" t="str">
        <f t="shared" si="6"/>
        <v/>
      </c>
      <c r="B205" s="59" t="str">
        <f t="shared" si="7"/>
        <v/>
      </c>
      <c r="C205" s="170"/>
      <c r="D205" s="194"/>
      <c r="E205" s="180"/>
      <c r="F205" s="180"/>
      <c r="G205" s="180"/>
      <c r="H205" s="180"/>
      <c r="I205" s="180"/>
      <c r="J205" s="179"/>
      <c r="K205" s="57"/>
      <c r="L205" s="57"/>
      <c r="M205" s="58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</row>
    <row r="206" spans="1:24" ht="15">
      <c r="A206" s="169" t="str">
        <f t="shared" si="6"/>
        <v/>
      </c>
      <c r="B206" s="59" t="str">
        <f t="shared" si="7"/>
        <v/>
      </c>
      <c r="C206" s="170"/>
      <c r="D206" s="194"/>
      <c r="E206" s="180"/>
      <c r="F206" s="180"/>
      <c r="G206" s="180"/>
      <c r="H206" s="180"/>
      <c r="I206" s="180"/>
      <c r="J206" s="179"/>
      <c r="K206" s="57"/>
      <c r="L206" s="57"/>
      <c r="M206" s="58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</row>
    <row r="207" spans="1:24" ht="15">
      <c r="A207" s="169" t="str">
        <f t="shared" si="6"/>
        <v/>
      </c>
      <c r="B207" s="59" t="str">
        <f t="shared" si="7"/>
        <v/>
      </c>
      <c r="C207" s="170"/>
      <c r="D207" s="194"/>
      <c r="E207" s="180"/>
      <c r="F207" s="180"/>
      <c r="G207" s="180"/>
      <c r="H207" s="180"/>
      <c r="I207" s="180"/>
      <c r="J207" s="179"/>
      <c r="K207" s="57"/>
      <c r="L207" s="57"/>
      <c r="M207" s="58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</row>
    <row r="208" spans="1:24" ht="15">
      <c r="A208" s="169" t="str">
        <f t="shared" si="6"/>
        <v/>
      </c>
      <c r="B208" s="59" t="str">
        <f t="shared" si="7"/>
        <v/>
      </c>
      <c r="C208" s="170"/>
      <c r="D208" s="194"/>
      <c r="E208" s="180"/>
      <c r="F208" s="180"/>
      <c r="G208" s="180"/>
      <c r="H208" s="180"/>
      <c r="I208" s="180"/>
      <c r="J208" s="179"/>
      <c r="K208" s="57"/>
      <c r="L208" s="57"/>
      <c r="M208" s="58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</row>
    <row r="209" spans="1:24" ht="15">
      <c r="A209" s="169" t="str">
        <f t="shared" si="6"/>
        <v/>
      </c>
      <c r="B209" s="59" t="str">
        <f t="shared" si="7"/>
        <v/>
      </c>
      <c r="C209" s="170"/>
      <c r="D209" s="194"/>
      <c r="E209" s="180"/>
      <c r="F209" s="180"/>
      <c r="G209" s="180"/>
      <c r="H209" s="180"/>
      <c r="I209" s="180"/>
      <c r="J209" s="179"/>
      <c r="K209" s="57"/>
      <c r="L209" s="57"/>
      <c r="M209" s="58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</row>
    <row r="210" spans="1:24" ht="15">
      <c r="A210" s="169" t="str">
        <f t="shared" si="6"/>
        <v/>
      </c>
      <c r="B210" s="59" t="str">
        <f t="shared" si="7"/>
        <v/>
      </c>
      <c r="C210" s="170"/>
      <c r="D210" s="194"/>
      <c r="E210" s="180"/>
      <c r="F210" s="180"/>
      <c r="G210" s="180"/>
      <c r="H210" s="180"/>
      <c r="I210" s="180"/>
      <c r="J210" s="179"/>
      <c r="K210" s="57"/>
      <c r="L210" s="57"/>
      <c r="M210" s="58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</row>
    <row r="211" spans="1:24" ht="15">
      <c r="A211" s="169" t="str">
        <f t="shared" si="6"/>
        <v/>
      </c>
      <c r="B211" s="59" t="str">
        <f t="shared" si="7"/>
        <v/>
      </c>
      <c r="C211" s="170"/>
      <c r="D211" s="194"/>
      <c r="E211" s="180"/>
      <c r="F211" s="180"/>
      <c r="G211" s="180"/>
      <c r="H211" s="180"/>
      <c r="I211" s="180"/>
      <c r="J211" s="179"/>
      <c r="K211" s="57"/>
      <c r="L211" s="57"/>
      <c r="M211" s="58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</row>
    <row r="212" spans="1:24" ht="15">
      <c r="A212" s="169" t="str">
        <f t="shared" si="6"/>
        <v/>
      </c>
      <c r="B212" s="59" t="str">
        <f t="shared" si="7"/>
        <v/>
      </c>
      <c r="C212" s="170"/>
      <c r="D212" s="194"/>
      <c r="E212" s="180"/>
      <c r="F212" s="180"/>
      <c r="G212" s="180"/>
      <c r="H212" s="180"/>
      <c r="I212" s="180"/>
      <c r="J212" s="179"/>
      <c r="K212" s="57"/>
      <c r="L212" s="57"/>
      <c r="M212" s="58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</row>
    <row r="213" spans="1:24" ht="15">
      <c r="A213" s="169" t="str">
        <f t="shared" si="6"/>
        <v/>
      </c>
      <c r="B213" s="59" t="str">
        <f t="shared" si="7"/>
        <v/>
      </c>
      <c r="C213" s="170"/>
      <c r="D213" s="194"/>
      <c r="E213" s="180"/>
      <c r="F213" s="180"/>
      <c r="G213" s="180"/>
      <c r="H213" s="180"/>
      <c r="I213" s="180"/>
      <c r="J213" s="179"/>
      <c r="K213" s="57"/>
      <c r="L213" s="57"/>
      <c r="M213" s="58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</row>
    <row r="214" spans="1:24" ht="15">
      <c r="A214" s="169" t="str">
        <f t="shared" si="6"/>
        <v/>
      </c>
      <c r="B214" s="59" t="str">
        <f t="shared" si="7"/>
        <v/>
      </c>
      <c r="C214" s="170"/>
      <c r="D214" s="194"/>
      <c r="E214" s="180"/>
      <c r="F214" s="180"/>
      <c r="G214" s="180"/>
      <c r="H214" s="180"/>
      <c r="I214" s="180"/>
      <c r="J214" s="179"/>
      <c r="K214" s="57"/>
      <c r="L214" s="57"/>
      <c r="M214" s="58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</row>
    <row r="215" spans="1:24" ht="15">
      <c r="A215" s="169" t="str">
        <f t="shared" si="6"/>
        <v/>
      </c>
      <c r="B215" s="59" t="str">
        <f t="shared" si="7"/>
        <v/>
      </c>
      <c r="C215" s="170"/>
      <c r="D215" s="194"/>
      <c r="E215" s="180"/>
      <c r="F215" s="180"/>
      <c r="G215" s="180"/>
      <c r="H215" s="180"/>
      <c r="I215" s="180"/>
      <c r="J215" s="179"/>
      <c r="K215" s="57"/>
      <c r="L215" s="57"/>
      <c r="M215" s="58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</row>
    <row r="216" spans="1:24" ht="15">
      <c r="A216" s="169" t="str">
        <f t="shared" si="6"/>
        <v/>
      </c>
      <c r="B216" s="59" t="str">
        <f t="shared" si="7"/>
        <v/>
      </c>
      <c r="C216" s="170"/>
      <c r="D216" s="194"/>
      <c r="E216" s="180"/>
      <c r="F216" s="180"/>
      <c r="G216" s="180"/>
      <c r="H216" s="180"/>
      <c r="I216" s="180"/>
      <c r="J216" s="179"/>
      <c r="K216" s="57"/>
      <c r="L216" s="57"/>
      <c r="M216" s="58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</row>
    <row r="217" spans="1:24" ht="15">
      <c r="A217" s="169" t="str">
        <f t="shared" si="6"/>
        <v/>
      </c>
      <c r="B217" s="59" t="str">
        <f t="shared" si="7"/>
        <v/>
      </c>
      <c r="C217" s="170"/>
      <c r="D217" s="194"/>
      <c r="E217" s="180"/>
      <c r="F217" s="180"/>
      <c r="G217" s="180"/>
      <c r="H217" s="180"/>
      <c r="I217" s="180"/>
      <c r="J217" s="179"/>
      <c r="K217" s="57"/>
      <c r="L217" s="57"/>
      <c r="M217" s="58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</row>
    <row r="218" spans="1:24" ht="15">
      <c r="A218" s="169" t="str">
        <f t="shared" si="6"/>
        <v/>
      </c>
      <c r="B218" s="59" t="str">
        <f t="shared" si="7"/>
        <v/>
      </c>
      <c r="C218" s="170"/>
      <c r="D218" s="194"/>
      <c r="E218" s="180"/>
      <c r="F218" s="180"/>
      <c r="G218" s="180"/>
      <c r="H218" s="180"/>
      <c r="I218" s="180"/>
      <c r="J218" s="179"/>
      <c r="K218" s="57"/>
      <c r="L218" s="57"/>
      <c r="M218" s="58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</row>
    <row r="219" spans="1:24" ht="15">
      <c r="A219" s="169" t="str">
        <f t="shared" si="6"/>
        <v/>
      </c>
      <c r="B219" s="59" t="str">
        <f t="shared" si="7"/>
        <v/>
      </c>
      <c r="C219" s="170"/>
      <c r="D219" s="194"/>
      <c r="E219" s="180"/>
      <c r="F219" s="180"/>
      <c r="G219" s="180"/>
      <c r="H219" s="180"/>
      <c r="I219" s="180"/>
      <c r="J219" s="179"/>
      <c r="K219" s="57"/>
      <c r="L219" s="57"/>
      <c r="M219" s="58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</row>
    <row r="220" spans="1:24" ht="15">
      <c r="A220" s="169" t="str">
        <f t="shared" si="6"/>
        <v/>
      </c>
      <c r="B220" s="59" t="str">
        <f t="shared" si="7"/>
        <v/>
      </c>
      <c r="C220" s="170"/>
      <c r="D220" s="194"/>
      <c r="E220" s="180"/>
      <c r="F220" s="180"/>
      <c r="G220" s="180"/>
      <c r="H220" s="180"/>
      <c r="I220" s="180"/>
      <c r="J220" s="179"/>
      <c r="K220" s="57"/>
      <c r="L220" s="57"/>
      <c r="M220" s="58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</row>
    <row r="221" spans="1:24" ht="15">
      <c r="A221" s="169" t="str">
        <f t="shared" si="6"/>
        <v/>
      </c>
      <c r="B221" s="59" t="str">
        <f t="shared" si="7"/>
        <v/>
      </c>
      <c r="C221" s="170"/>
      <c r="D221" s="194"/>
      <c r="E221" s="180"/>
      <c r="F221" s="180"/>
      <c r="G221" s="180"/>
      <c r="H221" s="180"/>
      <c r="I221" s="180"/>
      <c r="J221" s="179"/>
      <c r="K221" s="57"/>
      <c r="L221" s="57"/>
      <c r="M221" s="58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</row>
    <row r="222" spans="1:24" ht="15">
      <c r="A222" s="169" t="str">
        <f t="shared" si="6"/>
        <v/>
      </c>
      <c r="B222" s="59" t="str">
        <f t="shared" si="7"/>
        <v/>
      </c>
      <c r="C222" s="170"/>
      <c r="D222" s="194"/>
      <c r="E222" s="180"/>
      <c r="F222" s="180"/>
      <c r="G222" s="180"/>
      <c r="H222" s="180"/>
      <c r="I222" s="180"/>
      <c r="J222" s="179"/>
      <c r="K222" s="57"/>
      <c r="L222" s="57"/>
      <c r="M222" s="58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</row>
    <row r="223" spans="1:24" ht="15">
      <c r="A223" s="169" t="str">
        <f t="shared" si="6"/>
        <v/>
      </c>
      <c r="B223" s="59" t="str">
        <f t="shared" si="7"/>
        <v/>
      </c>
      <c r="C223" s="170"/>
      <c r="D223" s="194"/>
      <c r="E223" s="180"/>
      <c r="F223" s="180"/>
      <c r="G223" s="180"/>
      <c r="H223" s="180"/>
      <c r="I223" s="180"/>
      <c r="J223" s="179"/>
      <c r="K223" s="57"/>
      <c r="L223" s="57"/>
      <c r="M223" s="58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</row>
    <row r="224" spans="1:24" ht="15">
      <c r="A224" s="169" t="str">
        <f t="shared" si="6"/>
        <v/>
      </c>
      <c r="B224" s="59" t="str">
        <f t="shared" si="7"/>
        <v/>
      </c>
      <c r="C224" s="170"/>
      <c r="D224" s="194"/>
      <c r="E224" s="180"/>
      <c r="F224" s="180"/>
      <c r="G224" s="180"/>
      <c r="H224" s="180"/>
      <c r="I224" s="180"/>
      <c r="J224" s="179"/>
      <c r="K224" s="57"/>
      <c r="L224" s="57"/>
      <c r="M224" s="58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</row>
    <row r="225" spans="1:24" ht="15">
      <c r="A225" s="169" t="str">
        <f t="shared" si="6"/>
        <v/>
      </c>
      <c r="B225" s="59" t="str">
        <f t="shared" si="7"/>
        <v/>
      </c>
      <c r="C225" s="170"/>
      <c r="D225" s="194"/>
      <c r="E225" s="180"/>
      <c r="F225" s="180"/>
      <c r="G225" s="180"/>
      <c r="H225" s="180"/>
      <c r="I225" s="180"/>
      <c r="J225" s="179"/>
      <c r="K225" s="57"/>
      <c r="L225" s="57"/>
      <c r="M225" s="58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</row>
    <row r="226" spans="1:24" ht="15">
      <c r="A226" s="169" t="str">
        <f t="shared" si="6"/>
        <v/>
      </c>
      <c r="B226" s="59" t="str">
        <f t="shared" si="7"/>
        <v/>
      </c>
      <c r="C226" s="170"/>
      <c r="D226" s="194"/>
      <c r="E226" s="180"/>
      <c r="F226" s="180"/>
      <c r="G226" s="180"/>
      <c r="H226" s="180"/>
      <c r="I226" s="180"/>
      <c r="J226" s="179"/>
      <c r="K226" s="57"/>
      <c r="L226" s="57"/>
      <c r="M226" s="58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</row>
    <row r="227" spans="1:24" ht="15">
      <c r="A227" s="169" t="str">
        <f t="shared" si="6"/>
        <v/>
      </c>
      <c r="B227" s="59" t="str">
        <f t="shared" si="7"/>
        <v/>
      </c>
      <c r="C227" s="170"/>
      <c r="D227" s="194"/>
      <c r="E227" s="180"/>
      <c r="F227" s="180"/>
      <c r="G227" s="180"/>
      <c r="H227" s="180"/>
      <c r="I227" s="180"/>
      <c r="J227" s="179"/>
      <c r="K227" s="57"/>
      <c r="L227" s="57"/>
      <c r="M227" s="58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</row>
    <row r="228" spans="1:24" ht="15">
      <c r="A228" s="169" t="str">
        <f t="shared" si="6"/>
        <v/>
      </c>
      <c r="B228" s="59" t="str">
        <f t="shared" si="7"/>
        <v/>
      </c>
      <c r="C228" s="170"/>
      <c r="D228" s="194"/>
      <c r="E228" s="180"/>
      <c r="F228" s="180"/>
      <c r="G228" s="180"/>
      <c r="H228" s="180"/>
      <c r="I228" s="180"/>
      <c r="J228" s="179"/>
      <c r="K228" s="57"/>
      <c r="L228" s="57"/>
      <c r="M228" s="58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</row>
    <row r="229" spans="1:24" ht="15">
      <c r="A229" s="169" t="str">
        <f t="shared" si="6"/>
        <v/>
      </c>
      <c r="B229" s="59" t="str">
        <f t="shared" si="7"/>
        <v/>
      </c>
      <c r="C229" s="170"/>
      <c r="D229" s="194"/>
      <c r="E229" s="180"/>
      <c r="F229" s="180"/>
      <c r="G229" s="180"/>
      <c r="H229" s="180"/>
      <c r="I229" s="180"/>
      <c r="J229" s="179"/>
      <c r="K229" s="57"/>
      <c r="L229" s="57"/>
      <c r="M229" s="58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</row>
    <row r="230" spans="1:24" ht="15">
      <c r="A230" s="169" t="str">
        <f t="shared" si="6"/>
        <v/>
      </c>
      <c r="B230" s="59" t="str">
        <f t="shared" si="7"/>
        <v/>
      </c>
      <c r="C230" s="170"/>
      <c r="D230" s="194"/>
      <c r="E230" s="180"/>
      <c r="F230" s="180"/>
      <c r="G230" s="180"/>
      <c r="H230" s="180"/>
      <c r="I230" s="180"/>
      <c r="J230" s="179"/>
      <c r="K230" s="57"/>
      <c r="L230" s="57"/>
      <c r="M230" s="58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</row>
    <row r="231" spans="1:24" ht="15">
      <c r="A231" s="169" t="str">
        <f t="shared" si="6"/>
        <v/>
      </c>
      <c r="B231" s="59" t="str">
        <f t="shared" si="7"/>
        <v/>
      </c>
      <c r="C231" s="170"/>
      <c r="D231" s="194"/>
      <c r="E231" s="180"/>
      <c r="F231" s="180"/>
      <c r="G231" s="180"/>
      <c r="H231" s="180"/>
      <c r="I231" s="180"/>
      <c r="J231" s="179"/>
      <c r="K231" s="57"/>
      <c r="L231" s="57"/>
      <c r="M231" s="58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</row>
    <row r="232" spans="1:24" ht="15">
      <c r="A232" s="169" t="str">
        <f t="shared" si="6"/>
        <v/>
      </c>
      <c r="B232" s="59" t="str">
        <f t="shared" si="7"/>
        <v/>
      </c>
      <c r="C232" s="170"/>
      <c r="D232" s="194"/>
      <c r="E232" s="180"/>
      <c r="F232" s="180"/>
      <c r="G232" s="180"/>
      <c r="H232" s="180"/>
      <c r="I232" s="180"/>
      <c r="J232" s="179"/>
      <c r="K232" s="57"/>
      <c r="L232" s="57"/>
      <c r="M232" s="58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</row>
    <row r="233" spans="1:24" ht="15">
      <c r="A233" s="169" t="str">
        <f t="shared" si="6"/>
        <v/>
      </c>
      <c r="B233" s="59" t="str">
        <f t="shared" si="7"/>
        <v/>
      </c>
      <c r="C233" s="170"/>
      <c r="D233" s="194"/>
      <c r="E233" s="180"/>
      <c r="F233" s="180"/>
      <c r="G233" s="180"/>
      <c r="H233" s="180"/>
      <c r="I233" s="180"/>
      <c r="J233" s="179"/>
      <c r="K233" s="57"/>
      <c r="L233" s="57"/>
      <c r="M233" s="58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</row>
    <row r="234" spans="1:24" ht="15">
      <c r="A234" s="169" t="str">
        <f t="shared" si="6"/>
        <v/>
      </c>
      <c r="B234" s="59" t="str">
        <f t="shared" si="7"/>
        <v/>
      </c>
      <c r="C234" s="170"/>
      <c r="D234" s="194"/>
      <c r="E234" s="180"/>
      <c r="F234" s="180"/>
      <c r="G234" s="180"/>
      <c r="H234" s="180"/>
      <c r="I234" s="180"/>
      <c r="J234" s="179"/>
      <c r="K234" s="57"/>
      <c r="L234" s="57"/>
      <c r="M234" s="58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</row>
    <row r="235" spans="1:24" ht="15">
      <c r="A235" s="169" t="str">
        <f t="shared" si="6"/>
        <v/>
      </c>
      <c r="B235" s="59" t="str">
        <f t="shared" si="7"/>
        <v/>
      </c>
      <c r="C235" s="170"/>
      <c r="D235" s="194"/>
      <c r="E235" s="180"/>
      <c r="F235" s="180"/>
      <c r="G235" s="180"/>
      <c r="H235" s="180"/>
      <c r="I235" s="180"/>
      <c r="J235" s="179"/>
      <c r="K235" s="57"/>
      <c r="L235" s="57"/>
      <c r="M235" s="58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</row>
    <row r="236" spans="1:24" ht="15">
      <c r="A236" s="169" t="str">
        <f t="shared" si="6"/>
        <v/>
      </c>
      <c r="B236" s="59" t="str">
        <f t="shared" si="7"/>
        <v/>
      </c>
      <c r="C236" s="170"/>
      <c r="D236" s="194"/>
      <c r="E236" s="180"/>
      <c r="F236" s="180"/>
      <c r="G236" s="180"/>
      <c r="H236" s="180"/>
      <c r="I236" s="180"/>
      <c r="J236" s="179"/>
      <c r="K236" s="57"/>
      <c r="L236" s="57"/>
      <c r="M236" s="58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</row>
    <row r="237" spans="1:24" ht="15">
      <c r="A237" s="169" t="str">
        <f t="shared" si="6"/>
        <v/>
      </c>
      <c r="B237" s="59" t="str">
        <f t="shared" si="7"/>
        <v/>
      </c>
      <c r="C237" s="170"/>
      <c r="D237" s="194"/>
      <c r="E237" s="180"/>
      <c r="F237" s="180"/>
      <c r="G237" s="180"/>
      <c r="H237" s="180"/>
      <c r="I237" s="180"/>
      <c r="J237" s="179"/>
      <c r="K237" s="57"/>
      <c r="L237" s="57"/>
      <c r="M237" s="58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</row>
    <row r="238" spans="1:24" ht="15">
      <c r="A238" s="169" t="str">
        <f t="shared" si="6"/>
        <v/>
      </c>
      <c r="B238" s="59" t="str">
        <f t="shared" si="7"/>
        <v/>
      </c>
      <c r="C238" s="170"/>
      <c r="D238" s="194"/>
      <c r="E238" s="180"/>
      <c r="F238" s="180"/>
      <c r="G238" s="180"/>
      <c r="H238" s="180"/>
      <c r="I238" s="180"/>
      <c r="J238" s="179"/>
      <c r="K238" s="57"/>
      <c r="L238" s="57"/>
      <c r="M238" s="58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</row>
    <row r="239" spans="1:24" ht="15">
      <c r="A239" s="169" t="str">
        <f t="shared" si="6"/>
        <v/>
      </c>
      <c r="B239" s="59" t="str">
        <f t="shared" si="7"/>
        <v/>
      </c>
      <c r="C239" s="170"/>
      <c r="D239" s="194"/>
      <c r="E239" s="180"/>
      <c r="F239" s="180"/>
      <c r="G239" s="180"/>
      <c r="H239" s="180"/>
      <c r="I239" s="180"/>
      <c r="J239" s="179"/>
      <c r="K239" s="57"/>
      <c r="L239" s="57"/>
      <c r="M239" s="58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</row>
    <row r="240" spans="1:24" ht="15">
      <c r="A240" s="169" t="str">
        <f t="shared" si="6"/>
        <v/>
      </c>
      <c r="B240" s="59" t="str">
        <f t="shared" si="7"/>
        <v/>
      </c>
      <c r="C240" s="170"/>
      <c r="D240" s="194"/>
      <c r="E240" s="180"/>
      <c r="F240" s="180"/>
      <c r="G240" s="180"/>
      <c r="H240" s="180"/>
      <c r="I240" s="180"/>
      <c r="J240" s="179"/>
      <c r="K240" s="57"/>
      <c r="L240" s="57"/>
      <c r="M240" s="58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</row>
    <row r="241" spans="1:24" ht="15">
      <c r="A241" s="169" t="str">
        <f t="shared" si="6"/>
        <v/>
      </c>
      <c r="B241" s="59" t="str">
        <f t="shared" si="7"/>
        <v/>
      </c>
      <c r="C241" s="170"/>
      <c r="D241" s="194"/>
      <c r="E241" s="180"/>
      <c r="F241" s="180"/>
      <c r="G241" s="180"/>
      <c r="H241" s="180"/>
      <c r="I241" s="180"/>
      <c r="J241" s="179"/>
      <c r="K241" s="57"/>
      <c r="L241" s="57"/>
      <c r="M241" s="58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</row>
    <row r="242" spans="1:24" ht="15">
      <c r="A242" s="169" t="str">
        <f t="shared" si="6"/>
        <v/>
      </c>
      <c r="B242" s="59" t="str">
        <f t="shared" si="7"/>
        <v/>
      </c>
      <c r="C242" s="170"/>
      <c r="D242" s="194"/>
      <c r="E242" s="180"/>
      <c r="F242" s="180"/>
      <c r="G242" s="180"/>
      <c r="H242" s="180"/>
      <c r="I242" s="180"/>
      <c r="J242" s="179"/>
      <c r="K242" s="57"/>
      <c r="L242" s="57"/>
      <c r="M242" s="58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</row>
    <row r="243" spans="1:24" ht="15">
      <c r="A243" s="169" t="str">
        <f t="shared" si="6"/>
        <v/>
      </c>
      <c r="B243" s="59" t="str">
        <f t="shared" si="7"/>
        <v/>
      </c>
      <c r="C243" s="170"/>
      <c r="D243" s="194"/>
      <c r="E243" s="180"/>
      <c r="F243" s="180"/>
      <c r="G243" s="180"/>
      <c r="H243" s="180"/>
      <c r="I243" s="180"/>
      <c r="J243" s="179"/>
      <c r="K243" s="57"/>
      <c r="L243" s="57"/>
      <c r="M243" s="58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</row>
    <row r="244" spans="1:24" ht="15">
      <c r="A244" s="169" t="str">
        <f t="shared" si="6"/>
        <v/>
      </c>
      <c r="B244" s="59" t="str">
        <f t="shared" si="7"/>
        <v/>
      </c>
      <c r="C244" s="170"/>
      <c r="D244" s="194"/>
      <c r="E244" s="180"/>
      <c r="F244" s="180"/>
      <c r="G244" s="180"/>
      <c r="H244" s="180"/>
      <c r="I244" s="180"/>
      <c r="J244" s="179"/>
      <c r="K244" s="57"/>
      <c r="L244" s="57"/>
      <c r="M244" s="58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</row>
    <row r="245" spans="1:24" ht="15">
      <c r="A245" s="169" t="str">
        <f t="shared" si="6"/>
        <v/>
      </c>
      <c r="B245" s="59" t="str">
        <f t="shared" si="7"/>
        <v/>
      </c>
      <c r="C245" s="170"/>
      <c r="D245" s="194"/>
      <c r="E245" s="180"/>
      <c r="F245" s="180"/>
      <c r="G245" s="180"/>
      <c r="H245" s="180"/>
      <c r="I245" s="180"/>
      <c r="J245" s="179"/>
      <c r="K245" s="57"/>
      <c r="L245" s="57"/>
      <c r="M245" s="58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</row>
    <row r="246" spans="1:24" ht="15">
      <c r="A246" s="169" t="str">
        <f t="shared" si="6"/>
        <v/>
      </c>
      <c r="B246" s="59" t="str">
        <f t="shared" si="7"/>
        <v/>
      </c>
      <c r="C246" s="170"/>
      <c r="D246" s="194"/>
      <c r="E246" s="180"/>
      <c r="F246" s="180"/>
      <c r="G246" s="180"/>
      <c r="H246" s="180"/>
      <c r="I246" s="180"/>
      <c r="J246" s="179"/>
      <c r="K246" s="57"/>
      <c r="L246" s="57"/>
      <c r="M246" s="58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</row>
    <row r="247" spans="1:24" ht="15">
      <c r="A247" s="169" t="str">
        <f t="shared" si="6"/>
        <v/>
      </c>
      <c r="B247" s="59" t="str">
        <f t="shared" si="7"/>
        <v/>
      </c>
      <c r="C247" s="170"/>
      <c r="D247" s="194"/>
      <c r="E247" s="180"/>
      <c r="F247" s="180"/>
      <c r="G247" s="180"/>
      <c r="H247" s="180"/>
      <c r="I247" s="180"/>
      <c r="J247" s="179"/>
      <c r="K247" s="57"/>
      <c r="L247" s="57"/>
      <c r="M247" s="58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</row>
    <row r="248" spans="1:24" ht="15">
      <c r="A248" s="169" t="str">
        <f t="shared" si="6"/>
        <v/>
      </c>
      <c r="B248" s="59" t="str">
        <f t="shared" si="7"/>
        <v/>
      </c>
      <c r="C248" s="170"/>
      <c r="D248" s="194"/>
      <c r="E248" s="180"/>
      <c r="F248" s="180"/>
      <c r="G248" s="180"/>
      <c r="H248" s="180"/>
      <c r="I248" s="180"/>
      <c r="J248" s="179"/>
      <c r="K248" s="57"/>
      <c r="L248" s="57"/>
      <c r="M248" s="58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</row>
    <row r="249" spans="1:24" ht="15">
      <c r="A249" s="169" t="str">
        <f t="shared" si="6"/>
        <v/>
      </c>
      <c r="B249" s="59" t="str">
        <f t="shared" si="7"/>
        <v/>
      </c>
      <c r="C249" s="170"/>
      <c r="D249" s="194"/>
      <c r="E249" s="180"/>
      <c r="F249" s="180"/>
      <c r="G249" s="180"/>
      <c r="H249" s="180"/>
      <c r="I249" s="180"/>
      <c r="J249" s="179"/>
      <c r="K249" s="57"/>
      <c r="L249" s="57"/>
      <c r="M249" s="58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</row>
    <row r="250" spans="1:24" ht="15">
      <c r="A250" s="169" t="str">
        <f t="shared" si="6"/>
        <v/>
      </c>
      <c r="B250" s="59" t="str">
        <f t="shared" si="7"/>
        <v/>
      </c>
      <c r="C250" s="170"/>
      <c r="D250" s="194"/>
      <c r="E250" s="180"/>
      <c r="F250" s="180"/>
      <c r="G250" s="180"/>
      <c r="H250" s="180"/>
      <c r="I250" s="180"/>
      <c r="J250" s="179"/>
      <c r="K250" s="57"/>
      <c r="L250" s="57"/>
      <c r="M250" s="58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</row>
    <row r="251" spans="1:24" ht="15">
      <c r="A251" s="169" t="str">
        <f t="shared" si="6"/>
        <v/>
      </c>
      <c r="B251" s="59" t="str">
        <f t="shared" si="7"/>
        <v/>
      </c>
      <c r="C251" s="170"/>
      <c r="D251" s="194"/>
      <c r="E251" s="180"/>
      <c r="F251" s="180"/>
      <c r="G251" s="180"/>
      <c r="H251" s="180"/>
      <c r="I251" s="180"/>
      <c r="J251" s="179"/>
      <c r="K251" s="57"/>
      <c r="L251" s="57"/>
      <c r="M251" s="58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</row>
    <row r="252" spans="1:24" ht="15">
      <c r="A252" s="169" t="str">
        <f t="shared" si="6"/>
        <v/>
      </c>
      <c r="B252" s="59" t="str">
        <f t="shared" si="7"/>
        <v/>
      </c>
      <c r="C252" s="170"/>
      <c r="D252" s="194"/>
      <c r="E252" s="180"/>
      <c r="F252" s="180"/>
      <c r="G252" s="180"/>
      <c r="H252" s="180"/>
      <c r="I252" s="180"/>
      <c r="J252" s="179"/>
      <c r="K252" s="57"/>
      <c r="L252" s="57"/>
      <c r="M252" s="58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</row>
    <row r="253" spans="1:24" ht="15">
      <c r="A253" s="169" t="str">
        <f t="shared" si="6"/>
        <v/>
      </c>
      <c r="B253" s="59" t="str">
        <f t="shared" si="7"/>
        <v/>
      </c>
      <c r="C253" s="170"/>
      <c r="D253" s="194"/>
      <c r="E253" s="180"/>
      <c r="F253" s="180"/>
      <c r="G253" s="180"/>
      <c r="H253" s="180"/>
      <c r="I253" s="180"/>
      <c r="J253" s="179"/>
      <c r="K253" s="57"/>
      <c r="L253" s="57"/>
      <c r="M253" s="58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</row>
    <row r="254" spans="1:24" ht="15">
      <c r="A254" s="169" t="str">
        <f t="shared" si="6"/>
        <v/>
      </c>
      <c r="B254" s="59" t="str">
        <f t="shared" si="7"/>
        <v/>
      </c>
      <c r="C254" s="170"/>
      <c r="D254" s="194"/>
      <c r="E254" s="180"/>
      <c r="F254" s="180"/>
      <c r="G254" s="180"/>
      <c r="H254" s="180"/>
      <c r="I254" s="180"/>
      <c r="J254" s="179"/>
      <c r="K254" s="57"/>
      <c r="L254" s="57"/>
      <c r="M254" s="58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</row>
    <row r="255" spans="1:24" ht="15">
      <c r="A255" s="169" t="str">
        <f t="shared" si="6"/>
        <v/>
      </c>
      <c r="B255" s="59" t="str">
        <f t="shared" si="7"/>
        <v/>
      </c>
      <c r="C255" s="170"/>
      <c r="D255" s="194"/>
      <c r="E255" s="180"/>
      <c r="F255" s="180"/>
      <c r="G255" s="180"/>
      <c r="H255" s="180"/>
      <c r="I255" s="180"/>
      <c r="J255" s="179"/>
      <c r="K255" s="57"/>
      <c r="L255" s="57"/>
      <c r="M255" s="58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</row>
    <row r="256" spans="1:24" ht="15">
      <c r="A256" s="169" t="str">
        <f t="shared" si="6"/>
        <v/>
      </c>
      <c r="B256" s="59" t="str">
        <f t="shared" si="7"/>
        <v/>
      </c>
      <c r="C256" s="170"/>
      <c r="D256" s="194"/>
      <c r="E256" s="180"/>
      <c r="F256" s="180"/>
      <c r="G256" s="180"/>
      <c r="H256" s="180"/>
      <c r="I256" s="180"/>
      <c r="J256" s="179"/>
      <c r="K256" s="57"/>
      <c r="L256" s="57"/>
      <c r="M256" s="58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</row>
    <row r="257" spans="1:24" ht="15">
      <c r="A257" s="169" t="str">
        <f t="shared" si="6"/>
        <v/>
      </c>
      <c r="B257" s="59" t="str">
        <f t="shared" si="7"/>
        <v/>
      </c>
      <c r="C257" s="170"/>
      <c r="D257" s="194"/>
      <c r="E257" s="180"/>
      <c r="F257" s="180"/>
      <c r="G257" s="180"/>
      <c r="H257" s="180"/>
      <c r="I257" s="180"/>
      <c r="J257" s="179"/>
      <c r="K257" s="57"/>
      <c r="L257" s="57"/>
      <c r="M257" s="58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</row>
    <row r="258" spans="1:24" ht="15">
      <c r="A258" s="169" t="str">
        <f t="shared" si="6"/>
        <v/>
      </c>
      <c r="B258" s="59" t="str">
        <f t="shared" si="7"/>
        <v/>
      </c>
      <c r="C258" s="170"/>
      <c r="D258" s="194"/>
      <c r="E258" s="180"/>
      <c r="F258" s="180"/>
      <c r="G258" s="180"/>
      <c r="H258" s="180"/>
      <c r="I258" s="180"/>
      <c r="J258" s="179"/>
      <c r="K258" s="57"/>
      <c r="L258" s="57"/>
      <c r="M258" s="58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</row>
    <row r="259" spans="1:24" ht="15">
      <c r="A259" s="169" t="str">
        <f t="shared" si="6"/>
        <v/>
      </c>
      <c r="B259" s="59" t="str">
        <f t="shared" si="7"/>
        <v/>
      </c>
      <c r="C259" s="170"/>
      <c r="D259" s="194"/>
      <c r="E259" s="180"/>
      <c r="F259" s="180"/>
      <c r="G259" s="180"/>
      <c r="H259" s="180"/>
      <c r="I259" s="180"/>
      <c r="J259" s="179"/>
      <c r="K259" s="57"/>
      <c r="L259" s="57"/>
      <c r="M259" s="58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</row>
    <row r="260" spans="1:24" ht="15">
      <c r="A260" s="169" t="str">
        <f t="shared" si="6"/>
        <v/>
      </c>
      <c r="B260" s="59" t="str">
        <f t="shared" si="7"/>
        <v/>
      </c>
      <c r="C260" s="170"/>
      <c r="D260" s="194"/>
      <c r="E260" s="180"/>
      <c r="F260" s="180"/>
      <c r="G260" s="180"/>
      <c r="H260" s="180"/>
      <c r="I260" s="180"/>
      <c r="J260" s="179"/>
      <c r="K260" s="57"/>
      <c r="L260" s="57"/>
      <c r="M260" s="58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</row>
    <row r="261" spans="1:24" ht="15">
      <c r="A261" s="169" t="str">
        <f t="shared" si="6"/>
        <v/>
      </c>
      <c r="B261" s="59" t="str">
        <f t="shared" si="7"/>
        <v/>
      </c>
      <c r="C261" s="170"/>
      <c r="D261" s="194"/>
      <c r="E261" s="180"/>
      <c r="F261" s="180"/>
      <c r="G261" s="180"/>
      <c r="H261" s="180"/>
      <c r="I261" s="180"/>
      <c r="J261" s="179"/>
      <c r="K261" s="57"/>
      <c r="L261" s="57"/>
      <c r="M261" s="58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</row>
    <row r="262" spans="1:24" ht="15">
      <c r="A262" s="169" t="str">
        <f t="shared" si="6"/>
        <v/>
      </c>
      <c r="B262" s="59" t="str">
        <f t="shared" si="7"/>
        <v/>
      </c>
      <c r="C262" s="170"/>
      <c r="D262" s="194"/>
      <c r="E262" s="180"/>
      <c r="F262" s="180"/>
      <c r="G262" s="180"/>
      <c r="H262" s="180"/>
      <c r="I262" s="180"/>
      <c r="J262" s="179"/>
      <c r="K262" s="57"/>
      <c r="L262" s="57"/>
      <c r="M262" s="58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</row>
    <row r="263" spans="1:24" ht="15">
      <c r="A263" s="169" t="str">
        <f t="shared" si="6"/>
        <v/>
      </c>
      <c r="B263" s="59" t="str">
        <f t="shared" si="7"/>
        <v/>
      </c>
      <c r="C263" s="170"/>
      <c r="D263" s="194"/>
      <c r="E263" s="180"/>
      <c r="F263" s="180"/>
      <c r="G263" s="180"/>
      <c r="H263" s="180"/>
      <c r="I263" s="180"/>
      <c r="J263" s="179"/>
      <c r="K263" s="57"/>
      <c r="L263" s="57"/>
      <c r="M263" s="58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</row>
    <row r="264" spans="1:24" ht="15">
      <c r="A264" s="169" t="str">
        <f t="shared" si="6"/>
        <v/>
      </c>
      <c r="B264" s="59" t="str">
        <f t="shared" si="7"/>
        <v/>
      </c>
      <c r="C264" s="170"/>
      <c r="D264" s="194"/>
      <c r="E264" s="180"/>
      <c r="F264" s="180"/>
      <c r="G264" s="180"/>
      <c r="H264" s="180"/>
      <c r="I264" s="180"/>
      <c r="J264" s="179"/>
      <c r="K264" s="57"/>
      <c r="L264" s="57"/>
      <c r="M264" s="58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</row>
    <row r="265" spans="1:24" ht="15">
      <c r="A265" s="169" t="str">
        <f t="shared" si="6"/>
        <v/>
      </c>
      <c r="B265" s="59" t="str">
        <f t="shared" si="7"/>
        <v/>
      </c>
      <c r="C265" s="170"/>
      <c r="D265" s="194"/>
      <c r="E265" s="180"/>
      <c r="F265" s="180"/>
      <c r="G265" s="180"/>
      <c r="H265" s="180"/>
      <c r="I265" s="180"/>
      <c r="J265" s="179"/>
      <c r="K265" s="57"/>
      <c r="L265" s="57"/>
      <c r="M265" s="58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</row>
    <row r="266" spans="1:24" ht="15">
      <c r="A266" s="169" t="str">
        <f t="shared" si="6"/>
        <v/>
      </c>
      <c r="B266" s="59" t="str">
        <f t="shared" si="7"/>
        <v/>
      </c>
      <c r="C266" s="170"/>
      <c r="D266" s="194"/>
      <c r="E266" s="180"/>
      <c r="F266" s="180"/>
      <c r="G266" s="180"/>
      <c r="H266" s="180"/>
      <c r="I266" s="180"/>
      <c r="J266" s="179"/>
      <c r="K266" s="57"/>
      <c r="L266" s="57"/>
      <c r="M266" s="58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</row>
    <row r="267" spans="1:24" ht="15">
      <c r="A267" s="169" t="str">
        <f t="shared" si="6"/>
        <v/>
      </c>
      <c r="B267" s="59" t="str">
        <f t="shared" si="7"/>
        <v/>
      </c>
      <c r="C267" s="170"/>
      <c r="D267" s="194"/>
      <c r="E267" s="180"/>
      <c r="F267" s="180"/>
      <c r="G267" s="180"/>
      <c r="H267" s="180"/>
      <c r="I267" s="180"/>
      <c r="J267" s="179"/>
      <c r="K267" s="57"/>
      <c r="L267" s="57"/>
      <c r="M267" s="58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</row>
    <row r="268" spans="1:24" ht="15">
      <c r="A268" s="169" t="str">
        <f t="shared" si="8" ref="A268:A331">IF(D268&lt;&gt;"",IF($E$5="Percentual do Excedente","1",IF($E$5="Ordem de Prioridade","2","")),"")</f>
        <v/>
      </c>
      <c r="B268" s="59" t="str">
        <f t="shared" si="9" ref="B268:B331">IF(AND(D268&lt;&gt;"",$B$10="Ordem"),ROW(B268)-10,"")</f>
        <v/>
      </c>
      <c r="C268" s="170"/>
      <c r="D268" s="194"/>
      <c r="E268" s="180"/>
      <c r="F268" s="180"/>
      <c r="G268" s="180"/>
      <c r="H268" s="180"/>
      <c r="I268" s="180"/>
      <c r="J268" s="179"/>
      <c r="K268" s="57"/>
      <c r="L268" s="57"/>
      <c r="M268" s="58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</row>
    <row r="269" spans="1:24" ht="15">
      <c r="A269" s="169" t="str">
        <f t="shared" si="8"/>
        <v/>
      </c>
      <c r="B269" s="59" t="str">
        <f t="shared" si="9"/>
        <v/>
      </c>
      <c r="C269" s="170"/>
      <c r="D269" s="194"/>
      <c r="E269" s="180"/>
      <c r="F269" s="180"/>
      <c r="G269" s="180"/>
      <c r="H269" s="180"/>
      <c r="I269" s="180"/>
      <c r="J269" s="179"/>
      <c r="K269" s="57"/>
      <c r="L269" s="57"/>
      <c r="M269" s="58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</row>
    <row r="270" spans="1:24" ht="15">
      <c r="A270" s="169" t="str">
        <f t="shared" si="8"/>
        <v/>
      </c>
      <c r="B270" s="59" t="str">
        <f t="shared" si="9"/>
        <v/>
      </c>
      <c r="C270" s="170"/>
      <c r="D270" s="194"/>
      <c r="E270" s="180"/>
      <c r="F270" s="180"/>
      <c r="G270" s="180"/>
      <c r="H270" s="180"/>
      <c r="I270" s="180"/>
      <c r="J270" s="179"/>
      <c r="K270" s="57"/>
      <c r="L270" s="57"/>
      <c r="M270" s="58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</row>
    <row r="271" spans="1:24" ht="15">
      <c r="A271" s="169" t="str">
        <f t="shared" si="8"/>
        <v/>
      </c>
      <c r="B271" s="59" t="str">
        <f t="shared" si="9"/>
        <v/>
      </c>
      <c r="C271" s="170"/>
      <c r="D271" s="194"/>
      <c r="E271" s="180"/>
      <c r="F271" s="180"/>
      <c r="G271" s="180"/>
      <c r="H271" s="180"/>
      <c r="I271" s="180"/>
      <c r="J271" s="179"/>
      <c r="K271" s="57"/>
      <c r="L271" s="57"/>
      <c r="M271" s="58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</row>
    <row r="272" spans="1:24" ht="15">
      <c r="A272" s="169" t="str">
        <f t="shared" si="8"/>
        <v/>
      </c>
      <c r="B272" s="59" t="str">
        <f t="shared" si="9"/>
        <v/>
      </c>
      <c r="C272" s="170"/>
      <c r="D272" s="194"/>
      <c r="E272" s="180"/>
      <c r="F272" s="180"/>
      <c r="G272" s="180"/>
      <c r="H272" s="180"/>
      <c r="I272" s="180"/>
      <c r="J272" s="179"/>
      <c r="K272" s="57"/>
      <c r="L272" s="57"/>
      <c r="M272" s="58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</row>
    <row r="273" spans="1:24" ht="15">
      <c r="A273" s="169" t="str">
        <f t="shared" si="8"/>
        <v/>
      </c>
      <c r="B273" s="59" t="str">
        <f t="shared" si="9"/>
        <v/>
      </c>
      <c r="C273" s="170"/>
      <c r="D273" s="194"/>
      <c r="E273" s="180"/>
      <c r="F273" s="180"/>
      <c r="G273" s="180"/>
      <c r="H273" s="180"/>
      <c r="I273" s="180"/>
      <c r="J273" s="179"/>
      <c r="K273" s="57"/>
      <c r="L273" s="57"/>
      <c r="M273" s="58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</row>
    <row r="274" spans="1:24" ht="15">
      <c r="A274" s="169" t="str">
        <f t="shared" si="8"/>
        <v/>
      </c>
      <c r="B274" s="59" t="str">
        <f t="shared" si="9"/>
        <v/>
      </c>
      <c r="C274" s="170"/>
      <c r="D274" s="194"/>
      <c r="E274" s="180"/>
      <c r="F274" s="180"/>
      <c r="G274" s="180"/>
      <c r="H274" s="180"/>
      <c r="I274" s="180"/>
      <c r="J274" s="179"/>
      <c r="K274" s="57"/>
      <c r="L274" s="57"/>
      <c r="M274" s="58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</row>
    <row r="275" spans="1:24" ht="15">
      <c r="A275" s="169" t="str">
        <f t="shared" si="8"/>
        <v/>
      </c>
      <c r="B275" s="59" t="str">
        <f t="shared" si="9"/>
        <v/>
      </c>
      <c r="C275" s="170"/>
      <c r="D275" s="194"/>
      <c r="E275" s="180"/>
      <c r="F275" s="180"/>
      <c r="G275" s="180"/>
      <c r="H275" s="180"/>
      <c r="I275" s="180"/>
      <c r="J275" s="179"/>
      <c r="K275" s="57"/>
      <c r="L275" s="57"/>
      <c r="M275" s="58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</row>
    <row r="276" spans="1:24" ht="15">
      <c r="A276" s="169" t="str">
        <f t="shared" si="8"/>
        <v/>
      </c>
      <c r="B276" s="59" t="str">
        <f t="shared" si="9"/>
        <v/>
      </c>
      <c r="C276" s="170"/>
      <c r="D276" s="194"/>
      <c r="E276" s="180"/>
      <c r="F276" s="180"/>
      <c r="G276" s="180"/>
      <c r="H276" s="180"/>
      <c r="I276" s="180"/>
      <c r="J276" s="179"/>
      <c r="K276" s="57"/>
      <c r="L276" s="57"/>
      <c r="M276" s="58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</row>
    <row r="277" spans="1:24" ht="15">
      <c r="A277" s="169" t="str">
        <f t="shared" si="8"/>
        <v/>
      </c>
      <c r="B277" s="59" t="str">
        <f t="shared" si="9"/>
        <v/>
      </c>
      <c r="C277" s="170"/>
      <c r="D277" s="194"/>
      <c r="E277" s="180"/>
      <c r="F277" s="180"/>
      <c r="G277" s="180"/>
      <c r="H277" s="180"/>
      <c r="I277" s="180"/>
      <c r="J277" s="179"/>
      <c r="K277" s="57"/>
      <c r="L277" s="57"/>
      <c r="M277" s="58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</row>
    <row r="278" spans="1:24" ht="15">
      <c r="A278" s="169" t="str">
        <f t="shared" si="8"/>
        <v/>
      </c>
      <c r="B278" s="59" t="str">
        <f t="shared" si="9"/>
        <v/>
      </c>
      <c r="C278" s="170"/>
      <c r="D278" s="194"/>
      <c r="E278" s="180"/>
      <c r="F278" s="180"/>
      <c r="G278" s="180"/>
      <c r="H278" s="180"/>
      <c r="I278" s="180"/>
      <c r="J278" s="179"/>
      <c r="K278" s="57"/>
      <c r="L278" s="57"/>
      <c r="M278" s="58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</row>
    <row r="279" spans="1:24" ht="15">
      <c r="A279" s="169" t="str">
        <f t="shared" si="8"/>
        <v/>
      </c>
      <c r="B279" s="59" t="str">
        <f t="shared" si="9"/>
        <v/>
      </c>
      <c r="C279" s="170"/>
      <c r="D279" s="194"/>
      <c r="E279" s="180"/>
      <c r="F279" s="180"/>
      <c r="G279" s="180"/>
      <c r="H279" s="180"/>
      <c r="I279" s="180"/>
      <c r="J279" s="179"/>
      <c r="K279" s="57"/>
      <c r="L279" s="57"/>
      <c r="M279" s="58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</row>
    <row r="280" spans="1:24" ht="15">
      <c r="A280" s="169" t="str">
        <f t="shared" si="8"/>
        <v/>
      </c>
      <c r="B280" s="59" t="str">
        <f t="shared" si="9"/>
        <v/>
      </c>
      <c r="C280" s="170"/>
      <c r="D280" s="194"/>
      <c r="E280" s="180"/>
      <c r="F280" s="180"/>
      <c r="G280" s="180"/>
      <c r="H280" s="180"/>
      <c r="I280" s="180"/>
      <c r="J280" s="179"/>
      <c r="K280" s="57"/>
      <c r="L280" s="57"/>
      <c r="M280" s="58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</row>
    <row r="281" spans="1:24" ht="15">
      <c r="A281" s="169" t="str">
        <f t="shared" si="8"/>
        <v/>
      </c>
      <c r="B281" s="59" t="str">
        <f t="shared" si="9"/>
        <v/>
      </c>
      <c r="C281" s="170"/>
      <c r="D281" s="194"/>
      <c r="E281" s="180"/>
      <c r="F281" s="180"/>
      <c r="G281" s="180"/>
      <c r="H281" s="180"/>
      <c r="I281" s="180"/>
      <c r="J281" s="179"/>
      <c r="K281" s="57"/>
      <c r="L281" s="57"/>
      <c r="M281" s="58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</row>
    <row r="282" spans="1:24" ht="15">
      <c r="A282" s="169" t="str">
        <f t="shared" si="8"/>
        <v/>
      </c>
      <c r="B282" s="59" t="str">
        <f t="shared" si="9"/>
        <v/>
      </c>
      <c r="C282" s="170"/>
      <c r="D282" s="194"/>
      <c r="E282" s="180"/>
      <c r="F282" s="180"/>
      <c r="G282" s="180"/>
      <c r="H282" s="180"/>
      <c r="I282" s="180"/>
      <c r="J282" s="179"/>
      <c r="K282" s="57"/>
      <c r="L282" s="57"/>
      <c r="M282" s="58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</row>
    <row r="283" spans="1:24" ht="15">
      <c r="A283" s="169" t="str">
        <f t="shared" si="8"/>
        <v/>
      </c>
      <c r="B283" s="59" t="str">
        <f t="shared" si="9"/>
        <v/>
      </c>
      <c r="C283" s="170"/>
      <c r="D283" s="194"/>
      <c r="E283" s="180"/>
      <c r="F283" s="180"/>
      <c r="G283" s="180"/>
      <c r="H283" s="180"/>
      <c r="I283" s="180"/>
      <c r="J283" s="179"/>
      <c r="K283" s="57"/>
      <c r="L283" s="57"/>
      <c r="M283" s="58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</row>
    <row r="284" spans="1:24" ht="15">
      <c r="A284" s="169" t="str">
        <f t="shared" si="8"/>
        <v/>
      </c>
      <c r="B284" s="59" t="str">
        <f t="shared" si="9"/>
        <v/>
      </c>
      <c r="C284" s="170"/>
      <c r="D284" s="194"/>
      <c r="E284" s="180"/>
      <c r="F284" s="180"/>
      <c r="G284" s="180"/>
      <c r="H284" s="180"/>
      <c r="I284" s="180"/>
      <c r="J284" s="179"/>
      <c r="K284" s="57"/>
      <c r="L284" s="57"/>
      <c r="M284" s="58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</row>
    <row r="285" spans="1:24" ht="15">
      <c r="A285" s="169" t="str">
        <f t="shared" si="8"/>
        <v/>
      </c>
      <c r="B285" s="59" t="str">
        <f t="shared" si="9"/>
        <v/>
      </c>
      <c r="C285" s="170"/>
      <c r="D285" s="194"/>
      <c r="E285" s="180"/>
      <c r="F285" s="180"/>
      <c r="G285" s="180"/>
      <c r="H285" s="180"/>
      <c r="I285" s="180"/>
      <c r="J285" s="179"/>
      <c r="K285" s="57"/>
      <c r="L285" s="57"/>
      <c r="M285" s="58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</row>
    <row r="286" spans="1:24" ht="15">
      <c r="A286" s="169" t="str">
        <f t="shared" si="8"/>
        <v/>
      </c>
      <c r="B286" s="59" t="str">
        <f t="shared" si="9"/>
        <v/>
      </c>
      <c r="C286" s="170"/>
      <c r="D286" s="194"/>
      <c r="E286" s="180"/>
      <c r="F286" s="180"/>
      <c r="G286" s="180"/>
      <c r="H286" s="180"/>
      <c r="I286" s="180"/>
      <c r="J286" s="179"/>
      <c r="K286" s="57"/>
      <c r="L286" s="57"/>
      <c r="M286" s="58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</row>
    <row r="287" spans="1:24" ht="15">
      <c r="A287" s="169" t="str">
        <f t="shared" si="8"/>
        <v/>
      </c>
      <c r="B287" s="59" t="str">
        <f t="shared" si="9"/>
        <v/>
      </c>
      <c r="C287" s="170"/>
      <c r="D287" s="194"/>
      <c r="E287" s="180"/>
      <c r="F287" s="180"/>
      <c r="G287" s="180"/>
      <c r="H287" s="180"/>
      <c r="I287" s="180"/>
      <c r="J287" s="179"/>
      <c r="K287" s="57"/>
      <c r="L287" s="57"/>
      <c r="M287" s="58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</row>
    <row r="288" spans="1:24" ht="15">
      <c r="A288" s="169" t="str">
        <f t="shared" si="8"/>
        <v/>
      </c>
      <c r="B288" s="59" t="str">
        <f t="shared" si="9"/>
        <v/>
      </c>
      <c r="C288" s="170"/>
      <c r="D288" s="194"/>
      <c r="E288" s="180"/>
      <c r="F288" s="180"/>
      <c r="G288" s="180"/>
      <c r="H288" s="180"/>
      <c r="I288" s="180"/>
      <c r="J288" s="179"/>
      <c r="K288" s="57"/>
      <c r="L288" s="57"/>
      <c r="M288" s="58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</row>
    <row r="289" spans="1:24" ht="15">
      <c r="A289" s="169" t="str">
        <f t="shared" si="8"/>
        <v/>
      </c>
      <c r="B289" s="59" t="str">
        <f t="shared" si="9"/>
        <v/>
      </c>
      <c r="C289" s="170"/>
      <c r="D289" s="194"/>
      <c r="E289" s="180"/>
      <c r="F289" s="180"/>
      <c r="G289" s="180"/>
      <c r="H289" s="180"/>
      <c r="I289" s="180"/>
      <c r="J289" s="179"/>
      <c r="K289" s="57"/>
      <c r="L289" s="57"/>
      <c r="M289" s="58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</row>
    <row r="290" spans="1:24" ht="15">
      <c r="A290" s="169" t="str">
        <f t="shared" si="8"/>
        <v/>
      </c>
      <c r="B290" s="59" t="str">
        <f t="shared" si="9"/>
        <v/>
      </c>
      <c r="C290" s="170"/>
      <c r="D290" s="194"/>
      <c r="E290" s="180"/>
      <c r="F290" s="180"/>
      <c r="G290" s="180"/>
      <c r="H290" s="180"/>
      <c r="I290" s="180"/>
      <c r="J290" s="179"/>
      <c r="K290" s="57"/>
      <c r="L290" s="57"/>
      <c r="M290" s="58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</row>
    <row r="291" spans="1:24" ht="15">
      <c r="A291" s="169" t="str">
        <f t="shared" si="8"/>
        <v/>
      </c>
      <c r="B291" s="59" t="str">
        <f t="shared" si="9"/>
        <v/>
      </c>
      <c r="C291" s="170"/>
      <c r="D291" s="194"/>
      <c r="E291" s="180"/>
      <c r="F291" s="180"/>
      <c r="G291" s="180"/>
      <c r="H291" s="180"/>
      <c r="I291" s="180"/>
      <c r="J291" s="179"/>
      <c r="K291" s="57"/>
      <c r="L291" s="57"/>
      <c r="M291" s="58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</row>
    <row r="292" spans="1:24" ht="15">
      <c r="A292" s="169" t="str">
        <f t="shared" si="8"/>
        <v/>
      </c>
      <c r="B292" s="59" t="str">
        <f t="shared" si="9"/>
        <v/>
      </c>
      <c r="C292" s="170"/>
      <c r="D292" s="194"/>
      <c r="E292" s="180"/>
      <c r="F292" s="180"/>
      <c r="G292" s="180"/>
      <c r="H292" s="180"/>
      <c r="I292" s="180"/>
      <c r="J292" s="179"/>
      <c r="K292" s="57"/>
      <c r="L292" s="57"/>
      <c r="M292" s="58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</row>
    <row r="293" spans="1:24" ht="15">
      <c r="A293" s="169" t="str">
        <f t="shared" si="8"/>
        <v/>
      </c>
      <c r="B293" s="59" t="str">
        <f t="shared" si="9"/>
        <v/>
      </c>
      <c r="C293" s="170"/>
      <c r="D293" s="194"/>
      <c r="E293" s="180"/>
      <c r="F293" s="180"/>
      <c r="G293" s="180"/>
      <c r="H293" s="180"/>
      <c r="I293" s="180"/>
      <c r="J293" s="179"/>
      <c r="K293" s="57"/>
      <c r="L293" s="57"/>
      <c r="M293" s="58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</row>
    <row r="294" spans="1:24" ht="15">
      <c r="A294" s="169" t="str">
        <f t="shared" si="8"/>
        <v/>
      </c>
      <c r="B294" s="59" t="str">
        <f t="shared" si="9"/>
        <v/>
      </c>
      <c r="C294" s="170"/>
      <c r="D294" s="194"/>
      <c r="E294" s="180"/>
      <c r="F294" s="180"/>
      <c r="G294" s="180"/>
      <c r="H294" s="180"/>
      <c r="I294" s="180"/>
      <c r="J294" s="179"/>
      <c r="K294" s="57"/>
      <c r="L294" s="57"/>
      <c r="M294" s="58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</row>
    <row r="295" spans="1:24" ht="15">
      <c r="A295" s="169" t="str">
        <f t="shared" si="8"/>
        <v/>
      </c>
      <c r="B295" s="59" t="str">
        <f t="shared" si="9"/>
        <v/>
      </c>
      <c r="C295" s="170"/>
      <c r="D295" s="194"/>
      <c r="E295" s="180"/>
      <c r="F295" s="180"/>
      <c r="G295" s="180"/>
      <c r="H295" s="180"/>
      <c r="I295" s="180"/>
      <c r="J295" s="179"/>
      <c r="K295" s="57"/>
      <c r="L295" s="57"/>
      <c r="M295" s="58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</row>
    <row r="296" spans="1:24" ht="15">
      <c r="A296" s="169" t="str">
        <f t="shared" si="8"/>
        <v/>
      </c>
      <c r="B296" s="59" t="str">
        <f t="shared" si="9"/>
        <v/>
      </c>
      <c r="C296" s="170"/>
      <c r="D296" s="194"/>
      <c r="E296" s="180"/>
      <c r="F296" s="180"/>
      <c r="G296" s="180"/>
      <c r="H296" s="180"/>
      <c r="I296" s="180"/>
      <c r="J296" s="179"/>
      <c r="K296" s="57"/>
      <c r="L296" s="57"/>
      <c r="M296" s="58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</row>
    <row r="297" spans="1:24" ht="15">
      <c r="A297" s="169" t="str">
        <f t="shared" si="8"/>
        <v/>
      </c>
      <c r="B297" s="59" t="str">
        <f t="shared" si="9"/>
        <v/>
      </c>
      <c r="C297" s="170"/>
      <c r="D297" s="194"/>
      <c r="E297" s="180"/>
      <c r="F297" s="180"/>
      <c r="G297" s="180"/>
      <c r="H297" s="180"/>
      <c r="I297" s="180"/>
      <c r="J297" s="179"/>
      <c r="K297" s="57"/>
      <c r="L297" s="57"/>
      <c r="M297" s="58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</row>
    <row r="298" spans="1:24" ht="15">
      <c r="A298" s="169" t="str">
        <f t="shared" si="8"/>
        <v/>
      </c>
      <c r="B298" s="59" t="str">
        <f t="shared" si="9"/>
        <v/>
      </c>
      <c r="C298" s="170"/>
      <c r="D298" s="194"/>
      <c r="E298" s="180"/>
      <c r="F298" s="180"/>
      <c r="G298" s="180"/>
      <c r="H298" s="180"/>
      <c r="I298" s="180"/>
      <c r="J298" s="179"/>
      <c r="K298" s="57"/>
      <c r="L298" s="57"/>
      <c r="M298" s="58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</row>
    <row r="299" spans="1:24" ht="15">
      <c r="A299" s="169" t="str">
        <f t="shared" si="8"/>
        <v/>
      </c>
      <c r="B299" s="59" t="str">
        <f t="shared" si="9"/>
        <v/>
      </c>
      <c r="C299" s="170"/>
      <c r="D299" s="194"/>
      <c r="E299" s="180"/>
      <c r="F299" s="180"/>
      <c r="G299" s="180"/>
      <c r="H299" s="180"/>
      <c r="I299" s="180"/>
      <c r="J299" s="179"/>
      <c r="K299" s="57"/>
      <c r="L299" s="57"/>
      <c r="M299" s="58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</row>
    <row r="300" spans="1:24" ht="15">
      <c r="A300" s="169" t="str">
        <f t="shared" si="8"/>
        <v/>
      </c>
      <c r="B300" s="59" t="str">
        <f t="shared" si="9"/>
        <v/>
      </c>
      <c r="C300" s="170"/>
      <c r="D300" s="194"/>
      <c r="E300" s="180"/>
      <c r="F300" s="180"/>
      <c r="G300" s="180"/>
      <c r="H300" s="180"/>
      <c r="I300" s="180"/>
      <c r="J300" s="179"/>
      <c r="K300" s="57"/>
      <c r="L300" s="57"/>
      <c r="M300" s="58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</row>
    <row r="301" spans="1:24" ht="15">
      <c r="A301" s="169" t="str">
        <f t="shared" si="8"/>
        <v/>
      </c>
      <c r="B301" s="59" t="str">
        <f t="shared" si="9"/>
        <v/>
      </c>
      <c r="C301" s="170"/>
      <c r="D301" s="194"/>
      <c r="E301" s="180"/>
      <c r="F301" s="180"/>
      <c r="G301" s="180"/>
      <c r="H301" s="180"/>
      <c r="I301" s="180"/>
      <c r="J301" s="179"/>
      <c r="K301" s="57"/>
      <c r="L301" s="57"/>
      <c r="M301" s="58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</row>
    <row r="302" spans="1:24" ht="15">
      <c r="A302" s="169" t="str">
        <f t="shared" si="8"/>
        <v/>
      </c>
      <c r="B302" s="59" t="str">
        <f t="shared" si="9"/>
        <v/>
      </c>
      <c r="C302" s="170"/>
      <c r="D302" s="194"/>
      <c r="E302" s="180"/>
      <c r="F302" s="180"/>
      <c r="G302" s="180"/>
      <c r="H302" s="180"/>
      <c r="I302" s="180"/>
      <c r="J302" s="179"/>
      <c r="K302" s="57"/>
      <c r="L302" s="57"/>
      <c r="M302" s="58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</row>
    <row r="303" spans="1:24" ht="15">
      <c r="A303" s="169" t="str">
        <f t="shared" si="8"/>
        <v/>
      </c>
      <c r="B303" s="59" t="str">
        <f t="shared" si="9"/>
        <v/>
      </c>
      <c r="C303" s="170"/>
      <c r="D303" s="194"/>
      <c r="E303" s="180"/>
      <c r="F303" s="180"/>
      <c r="G303" s="180"/>
      <c r="H303" s="180"/>
      <c r="I303" s="180"/>
      <c r="J303" s="179"/>
      <c r="K303" s="57"/>
      <c r="L303" s="57"/>
      <c r="M303" s="58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</row>
    <row r="304" spans="1:24" ht="15">
      <c r="A304" s="169" t="str">
        <f t="shared" si="8"/>
        <v/>
      </c>
      <c r="B304" s="59" t="str">
        <f t="shared" si="9"/>
        <v/>
      </c>
      <c r="C304" s="170"/>
      <c r="D304" s="194"/>
      <c r="E304" s="180"/>
      <c r="F304" s="180"/>
      <c r="G304" s="180"/>
      <c r="H304" s="180"/>
      <c r="I304" s="180"/>
      <c r="J304" s="179"/>
      <c r="K304" s="57"/>
      <c r="L304" s="57"/>
      <c r="M304" s="58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</row>
    <row r="305" spans="1:24" ht="15">
      <c r="A305" s="169" t="str">
        <f t="shared" si="8"/>
        <v/>
      </c>
      <c r="B305" s="59" t="str">
        <f t="shared" si="9"/>
        <v/>
      </c>
      <c r="C305" s="170"/>
      <c r="D305" s="194"/>
      <c r="E305" s="180"/>
      <c r="F305" s="180"/>
      <c r="G305" s="180"/>
      <c r="H305" s="180"/>
      <c r="I305" s="180"/>
      <c r="J305" s="179"/>
      <c r="K305" s="57"/>
      <c r="L305" s="57"/>
      <c r="M305" s="58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</row>
    <row r="306" spans="1:24" ht="15">
      <c r="A306" s="169" t="str">
        <f t="shared" si="8"/>
        <v/>
      </c>
      <c r="B306" s="59" t="str">
        <f t="shared" si="9"/>
        <v/>
      </c>
      <c r="C306" s="170"/>
      <c r="D306" s="194"/>
      <c r="E306" s="180"/>
      <c r="F306" s="180"/>
      <c r="G306" s="180"/>
      <c r="H306" s="180"/>
      <c r="I306" s="180"/>
      <c r="J306" s="179"/>
      <c r="K306" s="57"/>
      <c r="L306" s="57"/>
      <c r="M306" s="58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</row>
    <row r="307" spans="1:24" ht="15">
      <c r="A307" s="169" t="str">
        <f t="shared" si="8"/>
        <v/>
      </c>
      <c r="B307" s="59" t="str">
        <f t="shared" si="9"/>
        <v/>
      </c>
      <c r="C307" s="170"/>
      <c r="D307" s="194"/>
      <c r="E307" s="180"/>
      <c r="F307" s="180"/>
      <c r="G307" s="180"/>
      <c r="H307" s="180"/>
      <c r="I307" s="180"/>
      <c r="J307" s="179"/>
      <c r="K307" s="57"/>
      <c r="L307" s="57"/>
      <c r="M307" s="58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</row>
    <row r="308" spans="1:24" ht="15">
      <c r="A308" s="169" t="str">
        <f t="shared" si="8"/>
        <v/>
      </c>
      <c r="B308" s="59" t="str">
        <f t="shared" si="9"/>
        <v/>
      </c>
      <c r="C308" s="170"/>
      <c r="D308" s="194"/>
      <c r="E308" s="180"/>
      <c r="F308" s="180"/>
      <c r="G308" s="180"/>
      <c r="H308" s="180"/>
      <c r="I308" s="180"/>
      <c r="J308" s="179"/>
      <c r="K308" s="57"/>
      <c r="L308" s="57"/>
      <c r="M308" s="58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</row>
    <row r="309" spans="1:24" ht="15">
      <c r="A309" s="169" t="str">
        <f t="shared" si="8"/>
        <v/>
      </c>
      <c r="B309" s="59" t="str">
        <f t="shared" si="9"/>
        <v/>
      </c>
      <c r="C309" s="170"/>
      <c r="D309" s="194"/>
      <c r="E309" s="180"/>
      <c r="F309" s="180"/>
      <c r="G309" s="180"/>
      <c r="H309" s="180"/>
      <c r="I309" s="180"/>
      <c r="J309" s="179"/>
      <c r="K309" s="57"/>
      <c r="L309" s="57"/>
      <c r="M309" s="58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</row>
    <row r="310" spans="1:24" ht="15">
      <c r="A310" s="169" t="str">
        <f t="shared" si="8"/>
        <v/>
      </c>
      <c r="B310" s="59" t="str">
        <f t="shared" si="9"/>
        <v/>
      </c>
      <c r="C310" s="170"/>
      <c r="D310" s="194"/>
      <c r="E310" s="180"/>
      <c r="F310" s="180"/>
      <c r="G310" s="180"/>
      <c r="H310" s="180"/>
      <c r="I310" s="180"/>
      <c r="J310" s="179"/>
      <c r="K310" s="57"/>
      <c r="L310" s="57"/>
      <c r="M310" s="58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</row>
    <row r="311" spans="1:24" ht="15">
      <c r="A311" s="169" t="str">
        <f t="shared" si="8"/>
        <v/>
      </c>
      <c r="B311" s="59" t="str">
        <f t="shared" si="9"/>
        <v/>
      </c>
      <c r="C311" s="170"/>
      <c r="D311" s="194"/>
      <c r="E311" s="180"/>
      <c r="F311" s="180"/>
      <c r="G311" s="180"/>
      <c r="H311" s="180"/>
      <c r="I311" s="180"/>
      <c r="J311" s="179"/>
      <c r="K311" s="57"/>
      <c r="L311" s="57"/>
      <c r="M311" s="58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</row>
    <row r="312" spans="1:24" ht="15">
      <c r="A312" s="169" t="str">
        <f t="shared" si="8"/>
        <v/>
      </c>
      <c r="B312" s="59" t="str">
        <f t="shared" si="9"/>
        <v/>
      </c>
      <c r="C312" s="170"/>
      <c r="D312" s="194"/>
      <c r="E312" s="180"/>
      <c r="F312" s="180"/>
      <c r="G312" s="180"/>
      <c r="H312" s="180"/>
      <c r="I312" s="180"/>
      <c r="J312" s="179"/>
      <c r="K312" s="57"/>
      <c r="L312" s="57"/>
      <c r="M312" s="58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</row>
    <row r="313" spans="1:24" ht="15">
      <c r="A313" s="169" t="str">
        <f t="shared" si="8"/>
        <v/>
      </c>
      <c r="B313" s="59" t="str">
        <f t="shared" si="9"/>
        <v/>
      </c>
      <c r="C313" s="170"/>
      <c r="D313" s="194"/>
      <c r="E313" s="180"/>
      <c r="F313" s="180"/>
      <c r="G313" s="180"/>
      <c r="H313" s="180"/>
      <c r="I313" s="180"/>
      <c r="J313" s="179"/>
      <c r="K313" s="57"/>
      <c r="L313" s="57"/>
      <c r="M313" s="58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</row>
    <row r="314" spans="1:24" ht="15">
      <c r="A314" s="169" t="str">
        <f t="shared" si="8"/>
        <v/>
      </c>
      <c r="B314" s="59" t="str">
        <f t="shared" si="9"/>
        <v/>
      </c>
      <c r="C314" s="170"/>
      <c r="D314" s="194"/>
      <c r="E314" s="180"/>
      <c r="F314" s="180"/>
      <c r="G314" s="180"/>
      <c r="H314" s="180"/>
      <c r="I314" s="180"/>
      <c r="J314" s="179"/>
      <c r="K314" s="57"/>
      <c r="L314" s="57"/>
      <c r="M314" s="58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</row>
    <row r="315" spans="1:24" ht="15">
      <c r="A315" s="169" t="str">
        <f t="shared" si="8"/>
        <v/>
      </c>
      <c r="B315" s="59" t="str">
        <f t="shared" si="9"/>
        <v/>
      </c>
      <c r="C315" s="170"/>
      <c r="D315" s="194"/>
      <c r="E315" s="180"/>
      <c r="F315" s="180"/>
      <c r="G315" s="180"/>
      <c r="H315" s="180"/>
      <c r="I315" s="180"/>
      <c r="J315" s="179"/>
      <c r="K315" s="57"/>
      <c r="L315" s="57"/>
      <c r="M315" s="58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</row>
    <row r="316" spans="1:24" ht="15">
      <c r="A316" s="169" t="str">
        <f t="shared" si="8"/>
        <v/>
      </c>
      <c r="B316" s="59" t="str">
        <f t="shared" si="9"/>
        <v/>
      </c>
      <c r="C316" s="170"/>
      <c r="D316" s="194"/>
      <c r="E316" s="180"/>
      <c r="F316" s="180"/>
      <c r="G316" s="180"/>
      <c r="H316" s="180"/>
      <c r="I316" s="180"/>
      <c r="J316" s="179"/>
      <c r="K316" s="57"/>
      <c r="L316" s="57"/>
      <c r="M316" s="58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</row>
    <row r="317" spans="1:24" ht="15">
      <c r="A317" s="169" t="str">
        <f t="shared" si="8"/>
        <v/>
      </c>
      <c r="B317" s="59" t="str">
        <f t="shared" si="9"/>
        <v/>
      </c>
      <c r="C317" s="170"/>
      <c r="D317" s="194"/>
      <c r="E317" s="180"/>
      <c r="F317" s="180"/>
      <c r="G317" s="180"/>
      <c r="H317" s="180"/>
      <c r="I317" s="180"/>
      <c r="J317" s="179"/>
      <c r="K317" s="57"/>
      <c r="L317" s="57"/>
      <c r="M317" s="58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</row>
    <row r="318" spans="1:24" ht="15">
      <c r="A318" s="169" t="str">
        <f t="shared" si="8"/>
        <v/>
      </c>
      <c r="B318" s="59" t="str">
        <f t="shared" si="9"/>
        <v/>
      </c>
      <c r="C318" s="170"/>
      <c r="D318" s="194"/>
      <c r="E318" s="180"/>
      <c r="F318" s="180"/>
      <c r="G318" s="180"/>
      <c r="H318" s="180"/>
      <c r="I318" s="180"/>
      <c r="J318" s="179"/>
      <c r="K318" s="57"/>
      <c r="L318" s="57"/>
      <c r="M318" s="58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</row>
    <row r="319" spans="1:24" ht="15">
      <c r="A319" s="169" t="str">
        <f t="shared" si="8"/>
        <v/>
      </c>
      <c r="B319" s="59" t="str">
        <f t="shared" si="9"/>
        <v/>
      </c>
      <c r="C319" s="170"/>
      <c r="D319" s="194"/>
      <c r="E319" s="180"/>
      <c r="F319" s="180"/>
      <c r="G319" s="180"/>
      <c r="H319" s="180"/>
      <c r="I319" s="180"/>
      <c r="J319" s="179"/>
      <c r="K319" s="57"/>
      <c r="L319" s="57"/>
      <c r="M319" s="58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</row>
    <row r="320" spans="1:24" ht="15">
      <c r="A320" s="169" t="str">
        <f t="shared" si="8"/>
        <v/>
      </c>
      <c r="B320" s="59" t="str">
        <f t="shared" si="9"/>
        <v/>
      </c>
      <c r="C320" s="170"/>
      <c r="D320" s="194"/>
      <c r="E320" s="180"/>
      <c r="F320" s="180"/>
      <c r="G320" s="180"/>
      <c r="H320" s="180"/>
      <c r="I320" s="180"/>
      <c r="J320" s="179"/>
      <c r="K320" s="57"/>
      <c r="L320" s="57"/>
      <c r="M320" s="58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</row>
    <row r="321" spans="1:24" ht="15">
      <c r="A321" s="169" t="str">
        <f t="shared" si="8"/>
        <v/>
      </c>
      <c r="B321" s="59" t="str">
        <f t="shared" si="9"/>
        <v/>
      </c>
      <c r="C321" s="170"/>
      <c r="D321" s="194"/>
      <c r="E321" s="180"/>
      <c r="F321" s="180"/>
      <c r="G321" s="180"/>
      <c r="H321" s="180"/>
      <c r="I321" s="180"/>
      <c r="J321" s="179"/>
      <c r="K321" s="57"/>
      <c r="L321" s="57"/>
      <c r="M321" s="58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</row>
    <row r="322" spans="1:24" ht="15">
      <c r="A322" s="169" t="str">
        <f t="shared" si="8"/>
        <v/>
      </c>
      <c r="B322" s="59" t="str">
        <f t="shared" si="9"/>
        <v/>
      </c>
      <c r="C322" s="170"/>
      <c r="D322" s="194"/>
      <c r="E322" s="180"/>
      <c r="F322" s="180"/>
      <c r="G322" s="180"/>
      <c r="H322" s="180"/>
      <c r="I322" s="180"/>
      <c r="J322" s="179"/>
      <c r="K322" s="57"/>
      <c r="L322" s="57"/>
      <c r="M322" s="58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</row>
    <row r="323" spans="1:24" ht="15">
      <c r="A323" s="169" t="str">
        <f t="shared" si="8"/>
        <v/>
      </c>
      <c r="B323" s="59" t="str">
        <f t="shared" si="9"/>
        <v/>
      </c>
      <c r="C323" s="170"/>
      <c r="D323" s="194"/>
      <c r="E323" s="180"/>
      <c r="F323" s="180"/>
      <c r="G323" s="180"/>
      <c r="H323" s="180"/>
      <c r="I323" s="180"/>
      <c r="J323" s="179"/>
      <c r="K323" s="57"/>
      <c r="L323" s="57"/>
      <c r="M323" s="58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</row>
    <row r="324" spans="1:24" ht="15">
      <c r="A324" s="169" t="str">
        <f t="shared" si="8"/>
        <v/>
      </c>
      <c r="B324" s="59" t="str">
        <f t="shared" si="9"/>
        <v/>
      </c>
      <c r="C324" s="170"/>
      <c r="D324" s="194"/>
      <c r="E324" s="180"/>
      <c r="F324" s="180"/>
      <c r="G324" s="180"/>
      <c r="H324" s="180"/>
      <c r="I324" s="180"/>
      <c r="J324" s="179"/>
      <c r="K324" s="57"/>
      <c r="L324" s="57"/>
      <c r="M324" s="58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</row>
    <row r="325" spans="1:24" ht="15">
      <c r="A325" s="169" t="str">
        <f t="shared" si="8"/>
        <v/>
      </c>
      <c r="B325" s="59" t="str">
        <f t="shared" si="9"/>
        <v/>
      </c>
      <c r="C325" s="170"/>
      <c r="D325" s="194"/>
      <c r="E325" s="180"/>
      <c r="F325" s="180"/>
      <c r="G325" s="180"/>
      <c r="H325" s="180"/>
      <c r="I325" s="180"/>
      <c r="J325" s="179"/>
      <c r="K325" s="57"/>
      <c r="L325" s="57"/>
      <c r="M325" s="58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</row>
    <row r="326" spans="1:24" ht="15">
      <c r="A326" s="169" t="str">
        <f t="shared" si="8"/>
        <v/>
      </c>
      <c r="B326" s="59" t="str">
        <f t="shared" si="9"/>
        <v/>
      </c>
      <c r="C326" s="170"/>
      <c r="D326" s="194"/>
      <c r="E326" s="180"/>
      <c r="F326" s="180"/>
      <c r="G326" s="180"/>
      <c r="H326" s="180"/>
      <c r="I326" s="180"/>
      <c r="J326" s="179"/>
      <c r="K326" s="57"/>
      <c r="L326" s="57"/>
      <c r="M326" s="58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</row>
    <row r="327" spans="1:24" ht="15">
      <c r="A327" s="169" t="str">
        <f t="shared" si="8"/>
        <v/>
      </c>
      <c r="B327" s="59" t="str">
        <f t="shared" si="9"/>
        <v/>
      </c>
      <c r="C327" s="170"/>
      <c r="D327" s="194"/>
      <c r="E327" s="180"/>
      <c r="F327" s="180"/>
      <c r="G327" s="180"/>
      <c r="H327" s="180"/>
      <c r="I327" s="180"/>
      <c r="J327" s="179"/>
      <c r="K327" s="57"/>
      <c r="L327" s="57"/>
      <c r="M327" s="58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</row>
    <row r="328" spans="1:24" ht="15">
      <c r="A328" s="169" t="str">
        <f t="shared" si="8"/>
        <v/>
      </c>
      <c r="B328" s="59" t="str">
        <f t="shared" si="9"/>
        <v/>
      </c>
      <c r="C328" s="170"/>
      <c r="D328" s="194"/>
      <c r="E328" s="180"/>
      <c r="F328" s="180"/>
      <c r="G328" s="180"/>
      <c r="H328" s="180"/>
      <c r="I328" s="180"/>
      <c r="J328" s="179"/>
      <c r="K328" s="57"/>
      <c r="L328" s="57"/>
      <c r="M328" s="58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</row>
    <row r="329" spans="1:24" ht="15">
      <c r="A329" s="169" t="str">
        <f t="shared" si="8"/>
        <v/>
      </c>
      <c r="B329" s="59" t="str">
        <f t="shared" si="9"/>
        <v/>
      </c>
      <c r="C329" s="170"/>
      <c r="D329" s="194"/>
      <c r="E329" s="180"/>
      <c r="F329" s="180"/>
      <c r="G329" s="180"/>
      <c r="H329" s="180"/>
      <c r="I329" s="180"/>
      <c r="J329" s="179"/>
      <c r="K329" s="57"/>
      <c r="L329" s="57"/>
      <c r="M329" s="58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</row>
    <row r="330" spans="1:24" ht="15">
      <c r="A330" s="169" t="str">
        <f t="shared" si="8"/>
        <v/>
      </c>
      <c r="B330" s="59" t="str">
        <f t="shared" si="9"/>
        <v/>
      </c>
      <c r="C330" s="170"/>
      <c r="D330" s="194"/>
      <c r="E330" s="180"/>
      <c r="F330" s="180"/>
      <c r="G330" s="180"/>
      <c r="H330" s="180"/>
      <c r="I330" s="180"/>
      <c r="J330" s="179"/>
      <c r="K330" s="57"/>
      <c r="L330" s="57"/>
      <c r="M330" s="58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</row>
    <row r="331" spans="1:24" ht="15">
      <c r="A331" s="169" t="str">
        <f t="shared" si="8"/>
        <v/>
      </c>
      <c r="B331" s="59" t="str">
        <f t="shared" si="9"/>
        <v/>
      </c>
      <c r="C331" s="170"/>
      <c r="D331" s="194"/>
      <c r="E331" s="180"/>
      <c r="F331" s="180"/>
      <c r="G331" s="180"/>
      <c r="H331" s="180"/>
      <c r="I331" s="180"/>
      <c r="J331" s="179"/>
      <c r="K331" s="57"/>
      <c r="L331" s="57"/>
      <c r="M331" s="58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</row>
    <row r="332" spans="1:24" ht="15">
      <c r="A332" s="169" t="str">
        <f t="shared" si="10" ref="A332:A395">IF(D332&lt;&gt;"",IF($E$5="Percentual do Excedente","1",IF($E$5="Ordem de Prioridade","2","")),"")</f>
        <v/>
      </c>
      <c r="B332" s="59" t="str">
        <f t="shared" si="11" ref="B332:B395">IF(AND(D332&lt;&gt;"",$B$10="Ordem"),ROW(B332)-10,"")</f>
        <v/>
      </c>
      <c r="C332" s="170"/>
      <c r="D332" s="194"/>
      <c r="E332" s="180"/>
      <c r="F332" s="180"/>
      <c r="G332" s="180"/>
      <c r="H332" s="180"/>
      <c r="I332" s="180"/>
      <c r="J332" s="179"/>
      <c r="K332" s="57"/>
      <c r="L332" s="57"/>
      <c r="M332" s="58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</row>
    <row r="333" spans="1:24" ht="15">
      <c r="A333" s="169" t="str">
        <f t="shared" si="10"/>
        <v/>
      </c>
      <c r="B333" s="59" t="str">
        <f t="shared" si="11"/>
        <v/>
      </c>
      <c r="C333" s="170"/>
      <c r="D333" s="194"/>
      <c r="E333" s="180"/>
      <c r="F333" s="180"/>
      <c r="G333" s="180"/>
      <c r="H333" s="180"/>
      <c r="I333" s="180"/>
      <c r="J333" s="179"/>
      <c r="K333" s="57"/>
      <c r="L333" s="57"/>
      <c r="M333" s="58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</row>
    <row r="334" spans="1:24" ht="15">
      <c r="A334" s="169" t="str">
        <f t="shared" si="10"/>
        <v/>
      </c>
      <c r="B334" s="59" t="str">
        <f t="shared" si="11"/>
        <v/>
      </c>
      <c r="C334" s="170"/>
      <c r="D334" s="194"/>
      <c r="E334" s="180"/>
      <c r="F334" s="180"/>
      <c r="G334" s="180"/>
      <c r="H334" s="180"/>
      <c r="I334" s="180"/>
      <c r="J334" s="179"/>
      <c r="K334" s="57"/>
      <c r="L334" s="57"/>
      <c r="M334" s="58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</row>
    <row r="335" spans="1:24" ht="15">
      <c r="A335" s="169" t="str">
        <f t="shared" si="10"/>
        <v/>
      </c>
      <c r="B335" s="59" t="str">
        <f t="shared" si="11"/>
        <v/>
      </c>
      <c r="C335" s="170"/>
      <c r="D335" s="194"/>
      <c r="E335" s="180"/>
      <c r="F335" s="180"/>
      <c r="G335" s="180"/>
      <c r="H335" s="180"/>
      <c r="I335" s="180"/>
      <c r="J335" s="179"/>
      <c r="K335" s="57"/>
      <c r="L335" s="57"/>
      <c r="M335" s="58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</row>
    <row r="336" spans="1:24" ht="15">
      <c r="A336" s="169" t="str">
        <f t="shared" si="10"/>
        <v/>
      </c>
      <c r="B336" s="59" t="str">
        <f t="shared" si="11"/>
        <v/>
      </c>
      <c r="C336" s="170"/>
      <c r="D336" s="194"/>
      <c r="E336" s="180"/>
      <c r="F336" s="180"/>
      <c r="G336" s="180"/>
      <c r="H336" s="180"/>
      <c r="I336" s="180"/>
      <c r="J336" s="179"/>
      <c r="K336" s="57"/>
      <c r="L336" s="57"/>
      <c r="M336" s="58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</row>
    <row r="337" spans="1:24" ht="15">
      <c r="A337" s="169" t="str">
        <f t="shared" si="10"/>
        <v/>
      </c>
      <c r="B337" s="59" t="str">
        <f t="shared" si="11"/>
        <v/>
      </c>
      <c r="C337" s="170"/>
      <c r="D337" s="194"/>
      <c r="E337" s="180"/>
      <c r="F337" s="180"/>
      <c r="G337" s="180"/>
      <c r="H337" s="180"/>
      <c r="I337" s="180"/>
      <c r="J337" s="179"/>
      <c r="K337" s="57"/>
      <c r="L337" s="57"/>
      <c r="M337" s="58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</row>
    <row r="338" spans="1:24" ht="15">
      <c r="A338" s="169" t="str">
        <f t="shared" si="10"/>
        <v/>
      </c>
      <c r="B338" s="59" t="str">
        <f t="shared" si="11"/>
        <v/>
      </c>
      <c r="C338" s="170"/>
      <c r="D338" s="194"/>
      <c r="E338" s="180"/>
      <c r="F338" s="180"/>
      <c r="G338" s="180"/>
      <c r="H338" s="180"/>
      <c r="I338" s="180"/>
      <c r="J338" s="179"/>
      <c r="K338" s="57"/>
      <c r="L338" s="57"/>
      <c r="M338" s="58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</row>
    <row r="339" spans="1:24" ht="15">
      <c r="A339" s="169" t="str">
        <f t="shared" si="10"/>
        <v/>
      </c>
      <c r="B339" s="59" t="str">
        <f t="shared" si="11"/>
        <v/>
      </c>
      <c r="C339" s="170"/>
      <c r="D339" s="194"/>
      <c r="E339" s="180"/>
      <c r="F339" s="180"/>
      <c r="G339" s="180"/>
      <c r="H339" s="180"/>
      <c r="I339" s="180"/>
      <c r="J339" s="179"/>
      <c r="K339" s="57"/>
      <c r="L339" s="57"/>
      <c r="M339" s="58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</row>
    <row r="340" spans="1:24" ht="15">
      <c r="A340" s="169" t="str">
        <f t="shared" si="10"/>
        <v/>
      </c>
      <c r="B340" s="59" t="str">
        <f t="shared" si="11"/>
        <v/>
      </c>
      <c r="C340" s="170"/>
      <c r="D340" s="194"/>
      <c r="E340" s="180"/>
      <c r="F340" s="180"/>
      <c r="G340" s="180"/>
      <c r="H340" s="180"/>
      <c r="I340" s="180"/>
      <c r="J340" s="179"/>
      <c r="K340" s="57"/>
      <c r="L340" s="57"/>
      <c r="M340" s="58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</row>
    <row r="341" spans="1:24" ht="15">
      <c r="A341" s="169" t="str">
        <f t="shared" si="10"/>
        <v/>
      </c>
      <c r="B341" s="59" t="str">
        <f t="shared" si="11"/>
        <v/>
      </c>
      <c r="C341" s="170"/>
      <c r="D341" s="194"/>
      <c r="E341" s="180"/>
      <c r="F341" s="180"/>
      <c r="G341" s="180"/>
      <c r="H341" s="180"/>
      <c r="I341" s="180"/>
      <c r="J341" s="179"/>
      <c r="K341" s="57"/>
      <c r="L341" s="57"/>
      <c r="M341" s="58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</row>
    <row r="342" spans="1:24" ht="15">
      <c r="A342" s="169" t="str">
        <f t="shared" si="10"/>
        <v/>
      </c>
      <c r="B342" s="59" t="str">
        <f t="shared" si="11"/>
        <v/>
      </c>
      <c r="C342" s="170"/>
      <c r="D342" s="194"/>
      <c r="E342" s="180"/>
      <c r="F342" s="180"/>
      <c r="G342" s="180"/>
      <c r="H342" s="180"/>
      <c r="I342" s="180"/>
      <c r="J342" s="179"/>
      <c r="K342" s="57"/>
      <c r="L342" s="57"/>
      <c r="M342" s="58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</row>
    <row r="343" spans="1:24" ht="15">
      <c r="A343" s="169" t="str">
        <f t="shared" si="10"/>
        <v/>
      </c>
      <c r="B343" s="59" t="str">
        <f t="shared" si="11"/>
        <v/>
      </c>
      <c r="C343" s="170"/>
      <c r="D343" s="194"/>
      <c r="E343" s="180"/>
      <c r="F343" s="180"/>
      <c r="G343" s="180"/>
      <c r="H343" s="180"/>
      <c r="I343" s="180"/>
      <c r="J343" s="179"/>
      <c r="K343" s="57"/>
      <c r="L343" s="57"/>
      <c r="M343" s="58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</row>
    <row r="344" spans="1:24" ht="15">
      <c r="A344" s="169" t="str">
        <f t="shared" si="10"/>
        <v/>
      </c>
      <c r="B344" s="59" t="str">
        <f t="shared" si="11"/>
        <v/>
      </c>
      <c r="C344" s="170"/>
      <c r="D344" s="194"/>
      <c r="E344" s="180"/>
      <c r="F344" s="180"/>
      <c r="G344" s="180"/>
      <c r="H344" s="180"/>
      <c r="I344" s="180"/>
      <c r="J344" s="179"/>
      <c r="K344" s="57"/>
      <c r="L344" s="57"/>
      <c r="M344" s="58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</row>
    <row r="345" spans="1:24" ht="15">
      <c r="A345" s="169" t="str">
        <f t="shared" si="10"/>
        <v/>
      </c>
      <c r="B345" s="59" t="str">
        <f t="shared" si="11"/>
        <v/>
      </c>
      <c r="C345" s="170"/>
      <c r="D345" s="194"/>
      <c r="E345" s="180"/>
      <c r="F345" s="180"/>
      <c r="G345" s="180"/>
      <c r="H345" s="180"/>
      <c r="I345" s="180"/>
      <c r="J345" s="179"/>
      <c r="K345" s="57"/>
      <c r="L345" s="57"/>
      <c r="M345" s="58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</row>
    <row r="346" spans="1:24" ht="15">
      <c r="A346" s="169" t="str">
        <f t="shared" si="10"/>
        <v/>
      </c>
      <c r="B346" s="59" t="str">
        <f t="shared" si="11"/>
        <v/>
      </c>
      <c r="C346" s="170"/>
      <c r="D346" s="194"/>
      <c r="E346" s="180"/>
      <c r="F346" s="180"/>
      <c r="G346" s="180"/>
      <c r="H346" s="180"/>
      <c r="I346" s="180"/>
      <c r="J346" s="179"/>
      <c r="K346" s="57"/>
      <c r="L346" s="57"/>
      <c r="M346" s="58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</row>
    <row r="347" spans="1:24" ht="15">
      <c r="A347" s="169" t="str">
        <f t="shared" si="10"/>
        <v/>
      </c>
      <c r="B347" s="59" t="str">
        <f t="shared" si="11"/>
        <v/>
      </c>
      <c r="C347" s="170"/>
      <c r="D347" s="194"/>
      <c r="E347" s="180"/>
      <c r="F347" s="180"/>
      <c r="G347" s="180"/>
      <c r="H347" s="180"/>
      <c r="I347" s="180"/>
      <c r="J347" s="179"/>
      <c r="K347" s="57"/>
      <c r="L347" s="57"/>
      <c r="M347" s="58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</row>
    <row r="348" spans="1:24" ht="15">
      <c r="A348" s="169" t="str">
        <f t="shared" si="10"/>
        <v/>
      </c>
      <c r="B348" s="59" t="str">
        <f t="shared" si="11"/>
        <v/>
      </c>
      <c r="C348" s="170"/>
      <c r="D348" s="194"/>
      <c r="E348" s="180"/>
      <c r="F348" s="180"/>
      <c r="G348" s="180"/>
      <c r="H348" s="180"/>
      <c r="I348" s="180"/>
      <c r="J348" s="179"/>
      <c r="K348" s="57"/>
      <c r="L348" s="57"/>
      <c r="M348" s="58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</row>
    <row r="349" spans="1:24" ht="15">
      <c r="A349" s="169" t="str">
        <f t="shared" si="10"/>
        <v/>
      </c>
      <c r="B349" s="59" t="str">
        <f t="shared" si="11"/>
        <v/>
      </c>
      <c r="C349" s="170"/>
      <c r="D349" s="194"/>
      <c r="E349" s="180"/>
      <c r="F349" s="180"/>
      <c r="G349" s="180"/>
      <c r="H349" s="180"/>
      <c r="I349" s="180"/>
      <c r="J349" s="179"/>
      <c r="K349" s="57"/>
      <c r="L349" s="57"/>
      <c r="M349" s="58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</row>
    <row r="350" spans="1:24" ht="15">
      <c r="A350" s="169" t="str">
        <f t="shared" si="10"/>
        <v/>
      </c>
      <c r="B350" s="59" t="str">
        <f t="shared" si="11"/>
        <v/>
      </c>
      <c r="C350" s="170"/>
      <c r="D350" s="194"/>
      <c r="E350" s="180"/>
      <c r="F350" s="180"/>
      <c r="G350" s="180"/>
      <c r="H350" s="180"/>
      <c r="I350" s="180"/>
      <c r="J350" s="179"/>
      <c r="K350" s="57"/>
      <c r="L350" s="57"/>
      <c r="M350" s="58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</row>
    <row r="351" spans="1:24" ht="15">
      <c r="A351" s="169" t="str">
        <f t="shared" si="10"/>
        <v/>
      </c>
      <c r="B351" s="59" t="str">
        <f t="shared" si="11"/>
        <v/>
      </c>
      <c r="C351" s="170"/>
      <c r="D351" s="194"/>
      <c r="E351" s="180"/>
      <c r="F351" s="180"/>
      <c r="G351" s="180"/>
      <c r="H351" s="180"/>
      <c r="I351" s="180"/>
      <c r="J351" s="179"/>
      <c r="K351" s="57"/>
      <c r="L351" s="57"/>
      <c r="M351" s="58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</row>
    <row r="352" spans="1:24" ht="15">
      <c r="A352" s="169" t="str">
        <f t="shared" si="10"/>
        <v/>
      </c>
      <c r="B352" s="59" t="str">
        <f t="shared" si="11"/>
        <v/>
      </c>
      <c r="C352" s="170"/>
      <c r="D352" s="194"/>
      <c r="E352" s="180"/>
      <c r="F352" s="180"/>
      <c r="G352" s="180"/>
      <c r="H352" s="180"/>
      <c r="I352" s="180"/>
      <c r="J352" s="179"/>
      <c r="K352" s="57"/>
      <c r="L352" s="57"/>
      <c r="M352" s="58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</row>
    <row r="353" spans="1:24" ht="15">
      <c r="A353" s="169" t="str">
        <f t="shared" si="10"/>
        <v/>
      </c>
      <c r="B353" s="59" t="str">
        <f t="shared" si="11"/>
        <v/>
      </c>
      <c r="C353" s="170"/>
      <c r="D353" s="194"/>
      <c r="E353" s="180"/>
      <c r="F353" s="180"/>
      <c r="G353" s="180"/>
      <c r="H353" s="180"/>
      <c r="I353" s="180"/>
      <c r="J353" s="179"/>
      <c r="K353" s="57"/>
      <c r="L353" s="57"/>
      <c r="M353" s="58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</row>
    <row r="354" spans="1:24" ht="15">
      <c r="A354" s="169" t="str">
        <f t="shared" si="10"/>
        <v/>
      </c>
      <c r="B354" s="59" t="str">
        <f t="shared" si="11"/>
        <v/>
      </c>
      <c r="C354" s="170"/>
      <c r="D354" s="194"/>
      <c r="E354" s="180"/>
      <c r="F354" s="180"/>
      <c r="G354" s="180"/>
      <c r="H354" s="180"/>
      <c r="I354" s="180"/>
      <c r="J354" s="179"/>
      <c r="K354" s="57"/>
      <c r="L354" s="57"/>
      <c r="M354" s="58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</row>
    <row r="355" spans="1:24" ht="15">
      <c r="A355" s="169" t="str">
        <f t="shared" si="10"/>
        <v/>
      </c>
      <c r="B355" s="59" t="str">
        <f t="shared" si="11"/>
        <v/>
      </c>
      <c r="C355" s="170"/>
      <c r="D355" s="194"/>
      <c r="E355" s="180"/>
      <c r="F355" s="180"/>
      <c r="G355" s="180"/>
      <c r="H355" s="180"/>
      <c r="I355" s="180"/>
      <c r="J355" s="179"/>
      <c r="K355" s="57"/>
      <c r="L355" s="57"/>
      <c r="M355" s="58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</row>
    <row r="356" spans="1:24" ht="15">
      <c r="A356" s="169" t="str">
        <f t="shared" si="10"/>
        <v/>
      </c>
      <c r="B356" s="59" t="str">
        <f t="shared" si="11"/>
        <v/>
      </c>
      <c r="C356" s="170"/>
      <c r="D356" s="194"/>
      <c r="E356" s="180"/>
      <c r="F356" s="180"/>
      <c r="G356" s="180"/>
      <c r="H356" s="180"/>
      <c r="I356" s="180"/>
      <c r="J356" s="179"/>
      <c r="K356" s="57"/>
      <c r="L356" s="57"/>
      <c r="M356" s="58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</row>
    <row r="357" spans="1:24" ht="15">
      <c r="A357" s="169" t="str">
        <f t="shared" si="10"/>
        <v/>
      </c>
      <c r="B357" s="59" t="str">
        <f t="shared" si="11"/>
        <v/>
      </c>
      <c r="C357" s="170"/>
      <c r="D357" s="194"/>
      <c r="E357" s="180"/>
      <c r="F357" s="180"/>
      <c r="G357" s="180"/>
      <c r="H357" s="180"/>
      <c r="I357" s="180"/>
      <c r="J357" s="179"/>
      <c r="K357" s="57"/>
      <c r="L357" s="57"/>
      <c r="M357" s="58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</row>
    <row r="358" spans="1:24" ht="15">
      <c r="A358" s="169" t="str">
        <f t="shared" si="10"/>
        <v/>
      </c>
      <c r="B358" s="59" t="str">
        <f t="shared" si="11"/>
        <v/>
      </c>
      <c r="C358" s="170"/>
      <c r="D358" s="194"/>
      <c r="E358" s="180"/>
      <c r="F358" s="180"/>
      <c r="G358" s="180"/>
      <c r="H358" s="180"/>
      <c r="I358" s="180"/>
      <c r="J358" s="179"/>
      <c r="K358" s="57"/>
      <c r="L358" s="57"/>
      <c r="M358" s="58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</row>
    <row r="359" spans="1:24" ht="15">
      <c r="A359" s="169" t="str">
        <f t="shared" si="10"/>
        <v/>
      </c>
      <c r="B359" s="59" t="str">
        <f t="shared" si="11"/>
        <v/>
      </c>
      <c r="C359" s="170"/>
      <c r="D359" s="194"/>
      <c r="E359" s="180"/>
      <c r="F359" s="180"/>
      <c r="G359" s="180"/>
      <c r="H359" s="180"/>
      <c r="I359" s="180"/>
      <c r="J359" s="179"/>
      <c r="K359" s="57"/>
      <c r="L359" s="57"/>
      <c r="M359" s="58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</row>
    <row r="360" spans="1:24" ht="15">
      <c r="A360" s="169" t="str">
        <f t="shared" si="10"/>
        <v/>
      </c>
      <c r="B360" s="59" t="str">
        <f t="shared" si="11"/>
        <v/>
      </c>
      <c r="C360" s="170"/>
      <c r="D360" s="194"/>
      <c r="E360" s="180"/>
      <c r="F360" s="180"/>
      <c r="G360" s="180"/>
      <c r="H360" s="180"/>
      <c r="I360" s="180"/>
      <c r="J360" s="179"/>
      <c r="K360" s="57"/>
      <c r="L360" s="57"/>
      <c r="M360" s="58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</row>
    <row r="361" spans="1:24" ht="15">
      <c r="A361" s="169" t="str">
        <f t="shared" si="10"/>
        <v/>
      </c>
      <c r="B361" s="59" t="str">
        <f t="shared" si="11"/>
        <v/>
      </c>
      <c r="C361" s="170"/>
      <c r="D361" s="194"/>
      <c r="E361" s="180"/>
      <c r="F361" s="180"/>
      <c r="G361" s="180"/>
      <c r="H361" s="180"/>
      <c r="I361" s="180"/>
      <c r="J361" s="179"/>
      <c r="K361" s="57"/>
      <c r="L361" s="57"/>
      <c r="M361" s="58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</row>
    <row r="362" spans="1:24" ht="15">
      <c r="A362" s="169" t="str">
        <f t="shared" si="10"/>
        <v/>
      </c>
      <c r="B362" s="59" t="str">
        <f t="shared" si="11"/>
        <v/>
      </c>
      <c r="C362" s="170"/>
      <c r="D362" s="194"/>
      <c r="E362" s="180"/>
      <c r="F362" s="180"/>
      <c r="G362" s="180"/>
      <c r="H362" s="180"/>
      <c r="I362" s="180"/>
      <c r="J362" s="179"/>
      <c r="K362" s="57"/>
      <c r="L362" s="57"/>
      <c r="M362" s="58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</row>
    <row r="363" spans="1:24" ht="15">
      <c r="A363" s="169" t="str">
        <f t="shared" si="10"/>
        <v/>
      </c>
      <c r="B363" s="59" t="str">
        <f t="shared" si="11"/>
        <v/>
      </c>
      <c r="C363" s="170"/>
      <c r="D363" s="194"/>
      <c r="E363" s="180"/>
      <c r="F363" s="180"/>
      <c r="G363" s="180"/>
      <c r="H363" s="180"/>
      <c r="I363" s="180"/>
      <c r="J363" s="179"/>
      <c r="K363" s="57"/>
      <c r="L363" s="57"/>
      <c r="M363" s="58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</row>
    <row r="364" spans="1:24" ht="15">
      <c r="A364" s="169" t="str">
        <f t="shared" si="10"/>
        <v/>
      </c>
      <c r="B364" s="59" t="str">
        <f t="shared" si="11"/>
        <v/>
      </c>
      <c r="C364" s="170"/>
      <c r="D364" s="194"/>
      <c r="E364" s="180"/>
      <c r="F364" s="180"/>
      <c r="G364" s="180"/>
      <c r="H364" s="180"/>
      <c r="I364" s="180"/>
      <c r="J364" s="179"/>
      <c r="K364" s="57"/>
      <c r="L364" s="57"/>
      <c r="M364" s="58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</row>
    <row r="365" spans="1:24" ht="15">
      <c r="A365" s="169" t="str">
        <f t="shared" si="10"/>
        <v/>
      </c>
      <c r="B365" s="59" t="str">
        <f t="shared" si="11"/>
        <v/>
      </c>
      <c r="C365" s="170"/>
      <c r="D365" s="194"/>
      <c r="E365" s="180"/>
      <c r="F365" s="180"/>
      <c r="G365" s="180"/>
      <c r="H365" s="180"/>
      <c r="I365" s="180"/>
      <c r="J365" s="179"/>
      <c r="K365" s="57"/>
      <c r="L365" s="57"/>
      <c r="M365" s="58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</row>
    <row r="366" spans="1:24" ht="15">
      <c r="A366" s="169" t="str">
        <f t="shared" si="10"/>
        <v/>
      </c>
      <c r="B366" s="59" t="str">
        <f t="shared" si="11"/>
        <v/>
      </c>
      <c r="C366" s="170"/>
      <c r="D366" s="194"/>
      <c r="E366" s="180"/>
      <c r="F366" s="180"/>
      <c r="G366" s="180"/>
      <c r="H366" s="180"/>
      <c r="I366" s="180"/>
      <c r="J366" s="179"/>
      <c r="K366" s="57"/>
      <c r="L366" s="57"/>
      <c r="M366" s="58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</row>
    <row r="367" spans="1:24" ht="15">
      <c r="A367" s="169" t="str">
        <f t="shared" si="10"/>
        <v/>
      </c>
      <c r="B367" s="59" t="str">
        <f t="shared" si="11"/>
        <v/>
      </c>
      <c r="C367" s="170"/>
      <c r="D367" s="194"/>
      <c r="E367" s="180"/>
      <c r="F367" s="180"/>
      <c r="G367" s="180"/>
      <c r="H367" s="180"/>
      <c r="I367" s="180"/>
      <c r="J367" s="179"/>
      <c r="K367" s="57"/>
      <c r="L367" s="57"/>
      <c r="M367" s="58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</row>
    <row r="368" spans="1:24" ht="15">
      <c r="A368" s="169" t="str">
        <f t="shared" si="10"/>
        <v/>
      </c>
      <c r="B368" s="59" t="str">
        <f t="shared" si="11"/>
        <v/>
      </c>
      <c r="C368" s="170"/>
      <c r="D368" s="194"/>
      <c r="E368" s="180"/>
      <c r="F368" s="180"/>
      <c r="G368" s="180"/>
      <c r="H368" s="180"/>
      <c r="I368" s="180"/>
      <c r="J368" s="179"/>
      <c r="K368" s="57"/>
      <c r="L368" s="57"/>
      <c r="M368" s="58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</row>
    <row r="369" spans="1:24" ht="15">
      <c r="A369" s="169" t="str">
        <f t="shared" si="10"/>
        <v/>
      </c>
      <c r="B369" s="59" t="str">
        <f t="shared" si="11"/>
        <v/>
      </c>
      <c r="C369" s="170"/>
      <c r="D369" s="194"/>
      <c r="E369" s="180"/>
      <c r="F369" s="180"/>
      <c r="G369" s="180"/>
      <c r="H369" s="180"/>
      <c r="I369" s="180"/>
      <c r="J369" s="179"/>
      <c r="K369" s="57"/>
      <c r="L369" s="57"/>
      <c r="M369" s="58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</row>
    <row r="370" spans="1:24" ht="15">
      <c r="A370" s="169" t="str">
        <f t="shared" si="10"/>
        <v/>
      </c>
      <c r="B370" s="59" t="str">
        <f t="shared" si="11"/>
        <v/>
      </c>
      <c r="C370" s="170"/>
      <c r="D370" s="194"/>
      <c r="E370" s="180"/>
      <c r="F370" s="180"/>
      <c r="G370" s="180"/>
      <c r="H370" s="180"/>
      <c r="I370" s="180"/>
      <c r="J370" s="179"/>
      <c r="K370" s="57"/>
      <c r="L370" s="57"/>
      <c r="M370" s="58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</row>
    <row r="371" spans="1:24" ht="15">
      <c r="A371" s="169" t="str">
        <f t="shared" si="10"/>
        <v/>
      </c>
      <c r="B371" s="59" t="str">
        <f t="shared" si="11"/>
        <v/>
      </c>
      <c r="C371" s="170"/>
      <c r="D371" s="194"/>
      <c r="E371" s="180"/>
      <c r="F371" s="180"/>
      <c r="G371" s="180"/>
      <c r="H371" s="180"/>
      <c r="I371" s="180"/>
      <c r="J371" s="179"/>
      <c r="K371" s="57"/>
      <c r="L371" s="57"/>
      <c r="M371" s="58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</row>
    <row r="372" spans="1:24" ht="15">
      <c r="A372" s="169" t="str">
        <f t="shared" si="10"/>
        <v/>
      </c>
      <c r="B372" s="59" t="str">
        <f t="shared" si="11"/>
        <v/>
      </c>
      <c r="C372" s="170"/>
      <c r="D372" s="194"/>
      <c r="E372" s="180"/>
      <c r="F372" s="180"/>
      <c r="G372" s="180"/>
      <c r="H372" s="180"/>
      <c r="I372" s="180"/>
      <c r="J372" s="179"/>
      <c r="K372" s="57"/>
      <c r="L372" s="57"/>
      <c r="M372" s="58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</row>
    <row r="373" spans="1:24" ht="15">
      <c r="A373" s="169" t="str">
        <f t="shared" si="10"/>
        <v/>
      </c>
      <c r="B373" s="59" t="str">
        <f t="shared" si="11"/>
        <v/>
      </c>
      <c r="C373" s="170"/>
      <c r="D373" s="194"/>
      <c r="E373" s="180"/>
      <c r="F373" s="180"/>
      <c r="G373" s="180"/>
      <c r="H373" s="180"/>
      <c r="I373" s="180"/>
      <c r="J373" s="179"/>
      <c r="K373" s="57"/>
      <c r="L373" s="57"/>
      <c r="M373" s="58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</row>
    <row r="374" spans="1:24" ht="15">
      <c r="A374" s="169" t="str">
        <f t="shared" si="10"/>
        <v/>
      </c>
      <c r="B374" s="59" t="str">
        <f t="shared" si="11"/>
        <v/>
      </c>
      <c r="C374" s="170"/>
      <c r="D374" s="194"/>
      <c r="E374" s="180"/>
      <c r="F374" s="180"/>
      <c r="G374" s="180"/>
      <c r="H374" s="180"/>
      <c r="I374" s="180"/>
      <c r="J374" s="179"/>
      <c r="K374" s="57"/>
      <c r="L374" s="57"/>
      <c r="M374" s="58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</row>
    <row r="375" spans="1:24" ht="15">
      <c r="A375" s="169" t="str">
        <f t="shared" si="10"/>
        <v/>
      </c>
      <c r="B375" s="59" t="str">
        <f t="shared" si="11"/>
        <v/>
      </c>
      <c r="C375" s="170"/>
      <c r="D375" s="194"/>
      <c r="E375" s="180"/>
      <c r="F375" s="180"/>
      <c r="G375" s="180"/>
      <c r="H375" s="180"/>
      <c r="I375" s="180"/>
      <c r="J375" s="179"/>
      <c r="K375" s="57"/>
      <c r="L375" s="57"/>
      <c r="M375" s="58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</row>
    <row r="376" spans="1:24" ht="15">
      <c r="A376" s="169" t="str">
        <f t="shared" si="10"/>
        <v/>
      </c>
      <c r="B376" s="59" t="str">
        <f t="shared" si="11"/>
        <v/>
      </c>
      <c r="C376" s="170"/>
      <c r="D376" s="194"/>
      <c r="E376" s="180"/>
      <c r="F376" s="180"/>
      <c r="G376" s="180"/>
      <c r="H376" s="180"/>
      <c r="I376" s="180"/>
      <c r="J376" s="179"/>
      <c r="K376" s="57"/>
      <c r="L376" s="57"/>
      <c r="M376" s="58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</row>
    <row r="377" spans="1:24" ht="15">
      <c r="A377" s="169" t="str">
        <f t="shared" si="10"/>
        <v/>
      </c>
      <c r="B377" s="59" t="str">
        <f t="shared" si="11"/>
        <v/>
      </c>
      <c r="C377" s="170"/>
      <c r="D377" s="194"/>
      <c r="E377" s="180"/>
      <c r="F377" s="180"/>
      <c r="G377" s="180"/>
      <c r="H377" s="180"/>
      <c r="I377" s="180"/>
      <c r="J377" s="179"/>
      <c r="K377" s="57"/>
      <c r="L377" s="57"/>
      <c r="M377" s="58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</row>
    <row r="378" spans="1:24" ht="15">
      <c r="A378" s="169" t="str">
        <f t="shared" si="10"/>
        <v/>
      </c>
      <c r="B378" s="59" t="str">
        <f t="shared" si="11"/>
        <v/>
      </c>
      <c r="C378" s="170"/>
      <c r="D378" s="194"/>
      <c r="E378" s="180"/>
      <c r="F378" s="180"/>
      <c r="G378" s="180"/>
      <c r="H378" s="180"/>
      <c r="I378" s="180"/>
      <c r="J378" s="179"/>
      <c r="K378" s="57"/>
      <c r="L378" s="57"/>
      <c r="M378" s="58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</row>
    <row r="379" spans="1:24" ht="15">
      <c r="A379" s="169" t="str">
        <f t="shared" si="10"/>
        <v/>
      </c>
      <c r="B379" s="59" t="str">
        <f t="shared" si="11"/>
        <v/>
      </c>
      <c r="C379" s="170"/>
      <c r="D379" s="194"/>
      <c r="E379" s="180"/>
      <c r="F379" s="180"/>
      <c r="G379" s="180"/>
      <c r="H379" s="180"/>
      <c r="I379" s="180"/>
      <c r="J379" s="179"/>
      <c r="K379" s="57"/>
      <c r="L379" s="57"/>
      <c r="M379" s="58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</row>
    <row r="380" spans="1:24" ht="15">
      <c r="A380" s="169" t="str">
        <f t="shared" si="10"/>
        <v/>
      </c>
      <c r="B380" s="59" t="str">
        <f t="shared" si="11"/>
        <v/>
      </c>
      <c r="C380" s="170"/>
      <c r="D380" s="194"/>
      <c r="E380" s="180"/>
      <c r="F380" s="180"/>
      <c r="G380" s="180"/>
      <c r="H380" s="180"/>
      <c r="I380" s="180"/>
      <c r="J380" s="179"/>
      <c r="K380" s="57"/>
      <c r="L380" s="57"/>
      <c r="M380" s="58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</row>
    <row r="381" spans="1:24" ht="15">
      <c r="A381" s="169" t="str">
        <f t="shared" si="10"/>
        <v/>
      </c>
      <c r="B381" s="59" t="str">
        <f t="shared" si="11"/>
        <v/>
      </c>
      <c r="C381" s="170"/>
      <c r="D381" s="194"/>
      <c r="E381" s="180"/>
      <c r="F381" s="180"/>
      <c r="G381" s="180"/>
      <c r="H381" s="180"/>
      <c r="I381" s="180"/>
      <c r="J381" s="179"/>
      <c r="K381" s="57"/>
      <c r="L381" s="57"/>
      <c r="M381" s="58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</row>
    <row r="382" spans="1:24" ht="15">
      <c r="A382" s="169" t="str">
        <f t="shared" si="10"/>
        <v/>
      </c>
      <c r="B382" s="59" t="str">
        <f t="shared" si="11"/>
        <v/>
      </c>
      <c r="C382" s="170"/>
      <c r="D382" s="194"/>
      <c r="E382" s="180"/>
      <c r="F382" s="180"/>
      <c r="G382" s="180"/>
      <c r="H382" s="180"/>
      <c r="I382" s="180"/>
      <c r="J382" s="179"/>
      <c r="K382" s="57"/>
      <c r="L382" s="57"/>
      <c r="M382" s="58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</row>
    <row r="383" spans="1:24" ht="15">
      <c r="A383" s="169" t="str">
        <f t="shared" si="10"/>
        <v/>
      </c>
      <c r="B383" s="59" t="str">
        <f t="shared" si="11"/>
        <v/>
      </c>
      <c r="C383" s="170"/>
      <c r="D383" s="194"/>
      <c r="E383" s="180"/>
      <c r="F383" s="180"/>
      <c r="G383" s="180"/>
      <c r="H383" s="180"/>
      <c r="I383" s="180"/>
      <c r="J383" s="179"/>
      <c r="K383" s="57"/>
      <c r="L383" s="57"/>
      <c r="M383" s="58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</row>
    <row r="384" spans="1:24" ht="15">
      <c r="A384" s="169" t="str">
        <f t="shared" si="10"/>
        <v/>
      </c>
      <c r="B384" s="59" t="str">
        <f t="shared" si="11"/>
        <v/>
      </c>
      <c r="C384" s="170"/>
      <c r="D384" s="194"/>
      <c r="E384" s="180"/>
      <c r="F384" s="180"/>
      <c r="G384" s="180"/>
      <c r="H384" s="180"/>
      <c r="I384" s="180"/>
      <c r="J384" s="179"/>
      <c r="K384" s="57"/>
      <c r="L384" s="57"/>
      <c r="M384" s="58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</row>
    <row r="385" spans="1:24" ht="15">
      <c r="A385" s="169" t="str">
        <f t="shared" si="10"/>
        <v/>
      </c>
      <c r="B385" s="59" t="str">
        <f t="shared" si="11"/>
        <v/>
      </c>
      <c r="C385" s="170"/>
      <c r="D385" s="194"/>
      <c r="E385" s="180"/>
      <c r="F385" s="180"/>
      <c r="G385" s="180"/>
      <c r="H385" s="180"/>
      <c r="I385" s="180"/>
      <c r="J385" s="179"/>
      <c r="K385" s="57"/>
      <c r="L385" s="57"/>
      <c r="M385" s="58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</row>
    <row r="386" spans="1:24" ht="15">
      <c r="A386" s="169" t="str">
        <f t="shared" si="10"/>
        <v/>
      </c>
      <c r="B386" s="59" t="str">
        <f t="shared" si="11"/>
        <v/>
      </c>
      <c r="C386" s="170"/>
      <c r="D386" s="194"/>
      <c r="E386" s="180"/>
      <c r="F386" s="180"/>
      <c r="G386" s="180"/>
      <c r="H386" s="180"/>
      <c r="I386" s="180"/>
      <c r="J386" s="179"/>
      <c r="K386" s="57"/>
      <c r="L386" s="57"/>
      <c r="M386" s="58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</row>
    <row r="387" spans="1:24" ht="15">
      <c r="A387" s="169" t="str">
        <f t="shared" si="10"/>
        <v/>
      </c>
      <c r="B387" s="59" t="str">
        <f t="shared" si="11"/>
        <v/>
      </c>
      <c r="C387" s="170"/>
      <c r="D387" s="194"/>
      <c r="E387" s="180"/>
      <c r="F387" s="180"/>
      <c r="G387" s="180"/>
      <c r="H387" s="180"/>
      <c r="I387" s="180"/>
      <c r="J387" s="179"/>
      <c r="K387" s="57"/>
      <c r="L387" s="57"/>
      <c r="M387" s="58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</row>
    <row r="388" spans="1:24" ht="15">
      <c r="A388" s="169" t="str">
        <f t="shared" si="10"/>
        <v/>
      </c>
      <c r="B388" s="59" t="str">
        <f t="shared" si="11"/>
        <v/>
      </c>
      <c r="C388" s="170"/>
      <c r="D388" s="194"/>
      <c r="E388" s="180"/>
      <c r="F388" s="180"/>
      <c r="G388" s="180"/>
      <c r="H388" s="180"/>
      <c r="I388" s="180"/>
      <c r="J388" s="179"/>
      <c r="K388" s="57"/>
      <c r="L388" s="57"/>
      <c r="M388" s="58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</row>
    <row r="389" spans="1:24" ht="15">
      <c r="A389" s="169" t="str">
        <f t="shared" si="10"/>
        <v/>
      </c>
      <c r="B389" s="59" t="str">
        <f t="shared" si="11"/>
        <v/>
      </c>
      <c r="C389" s="170"/>
      <c r="D389" s="194"/>
      <c r="E389" s="180"/>
      <c r="F389" s="180"/>
      <c r="G389" s="180"/>
      <c r="H389" s="180"/>
      <c r="I389" s="180"/>
      <c r="J389" s="179"/>
      <c r="K389" s="57"/>
      <c r="L389" s="57"/>
      <c r="M389" s="58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</row>
    <row r="390" spans="1:24" ht="15">
      <c r="A390" s="169" t="str">
        <f t="shared" si="10"/>
        <v/>
      </c>
      <c r="B390" s="59" t="str">
        <f t="shared" si="11"/>
        <v/>
      </c>
      <c r="C390" s="170"/>
      <c r="D390" s="194"/>
      <c r="E390" s="180"/>
      <c r="F390" s="180"/>
      <c r="G390" s="180"/>
      <c r="H390" s="180"/>
      <c r="I390" s="180"/>
      <c r="J390" s="179"/>
      <c r="K390" s="57"/>
      <c r="L390" s="57"/>
      <c r="M390" s="58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</row>
    <row r="391" spans="1:24" ht="15">
      <c r="A391" s="169" t="str">
        <f t="shared" si="10"/>
        <v/>
      </c>
      <c r="B391" s="59" t="str">
        <f t="shared" si="11"/>
        <v/>
      </c>
      <c r="C391" s="170"/>
      <c r="D391" s="194"/>
      <c r="E391" s="180"/>
      <c r="F391" s="180"/>
      <c r="G391" s="180"/>
      <c r="H391" s="180"/>
      <c r="I391" s="180"/>
      <c r="J391" s="179"/>
      <c r="K391" s="57"/>
      <c r="L391" s="57"/>
      <c r="M391" s="58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</row>
    <row r="392" spans="1:24" ht="15">
      <c r="A392" s="169" t="str">
        <f t="shared" si="10"/>
        <v/>
      </c>
      <c r="B392" s="59" t="str">
        <f t="shared" si="11"/>
        <v/>
      </c>
      <c r="C392" s="170"/>
      <c r="D392" s="194"/>
      <c r="E392" s="180"/>
      <c r="F392" s="180"/>
      <c r="G392" s="180"/>
      <c r="H392" s="180"/>
      <c r="I392" s="180"/>
      <c r="J392" s="179"/>
      <c r="K392" s="57"/>
      <c r="L392" s="57"/>
      <c r="M392" s="58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</row>
    <row r="393" spans="1:24" ht="15">
      <c r="A393" s="169" t="str">
        <f t="shared" si="10"/>
        <v/>
      </c>
      <c r="B393" s="59" t="str">
        <f t="shared" si="11"/>
        <v/>
      </c>
      <c r="C393" s="170"/>
      <c r="D393" s="194"/>
      <c r="E393" s="180"/>
      <c r="F393" s="180"/>
      <c r="G393" s="180"/>
      <c r="H393" s="180"/>
      <c r="I393" s="180"/>
      <c r="J393" s="179"/>
      <c r="K393" s="57"/>
      <c r="L393" s="57"/>
      <c r="M393" s="58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</row>
    <row r="394" spans="1:24" ht="15">
      <c r="A394" s="169" t="str">
        <f t="shared" si="10"/>
        <v/>
      </c>
      <c r="B394" s="59" t="str">
        <f t="shared" si="11"/>
        <v/>
      </c>
      <c r="C394" s="170"/>
      <c r="D394" s="194"/>
      <c r="E394" s="180"/>
      <c r="F394" s="180"/>
      <c r="G394" s="180"/>
      <c r="H394" s="180"/>
      <c r="I394" s="180"/>
      <c r="J394" s="179"/>
      <c r="K394" s="57"/>
      <c r="L394" s="57"/>
      <c r="M394" s="58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</row>
    <row r="395" spans="1:24" ht="15">
      <c r="A395" s="169" t="str">
        <f t="shared" si="10"/>
        <v/>
      </c>
      <c r="B395" s="59" t="str">
        <f t="shared" si="11"/>
        <v/>
      </c>
      <c r="C395" s="170"/>
      <c r="D395" s="194"/>
      <c r="E395" s="180"/>
      <c r="F395" s="180"/>
      <c r="G395" s="180"/>
      <c r="H395" s="180"/>
      <c r="I395" s="180"/>
      <c r="J395" s="179"/>
      <c r="K395" s="57"/>
      <c r="L395" s="57"/>
      <c r="M395" s="58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</row>
    <row r="396" spans="1:24" ht="15">
      <c r="A396" s="169" t="str">
        <f t="shared" si="12" ref="A396:A459">IF(D396&lt;&gt;"",IF($E$5="Percentual do Excedente","1",IF($E$5="Ordem de Prioridade","2","")),"")</f>
        <v/>
      </c>
      <c r="B396" s="59" t="str">
        <f t="shared" si="13" ref="B396:B459">IF(AND(D396&lt;&gt;"",$B$10="Ordem"),ROW(B396)-10,"")</f>
        <v/>
      </c>
      <c r="C396" s="170"/>
      <c r="D396" s="194"/>
      <c r="E396" s="180"/>
      <c r="F396" s="180"/>
      <c r="G396" s="180"/>
      <c r="H396" s="180"/>
      <c r="I396" s="180"/>
      <c r="J396" s="179"/>
      <c r="K396" s="57"/>
      <c r="L396" s="57"/>
      <c r="M396" s="58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</row>
    <row r="397" spans="1:24" ht="15">
      <c r="A397" s="169" t="str">
        <f t="shared" si="12"/>
        <v/>
      </c>
      <c r="B397" s="59" t="str">
        <f t="shared" si="13"/>
        <v/>
      </c>
      <c r="C397" s="170"/>
      <c r="D397" s="194"/>
      <c r="E397" s="180"/>
      <c r="F397" s="180"/>
      <c r="G397" s="180"/>
      <c r="H397" s="180"/>
      <c r="I397" s="180"/>
      <c r="J397" s="179"/>
      <c r="K397" s="57"/>
      <c r="L397" s="57"/>
      <c r="M397" s="58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</row>
    <row r="398" spans="1:24" ht="15">
      <c r="A398" s="169" t="str">
        <f t="shared" si="12"/>
        <v/>
      </c>
      <c r="B398" s="59" t="str">
        <f t="shared" si="13"/>
        <v/>
      </c>
      <c r="C398" s="170"/>
      <c r="D398" s="194"/>
      <c r="E398" s="180"/>
      <c r="F398" s="180"/>
      <c r="G398" s="180"/>
      <c r="H398" s="180"/>
      <c r="I398" s="180"/>
      <c r="J398" s="179"/>
      <c r="K398" s="57"/>
      <c r="L398" s="57"/>
      <c r="M398" s="58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</row>
    <row r="399" spans="1:24" ht="15">
      <c r="A399" s="169" t="str">
        <f t="shared" si="12"/>
        <v/>
      </c>
      <c r="B399" s="59" t="str">
        <f t="shared" si="13"/>
        <v/>
      </c>
      <c r="C399" s="170"/>
      <c r="D399" s="194"/>
      <c r="E399" s="180"/>
      <c r="F399" s="180"/>
      <c r="G399" s="180"/>
      <c r="H399" s="180"/>
      <c r="I399" s="180"/>
      <c r="J399" s="179"/>
      <c r="K399" s="57"/>
      <c r="L399" s="57"/>
      <c r="M399" s="58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</row>
    <row r="400" spans="1:24" ht="15">
      <c r="A400" s="169" t="str">
        <f t="shared" si="12"/>
        <v/>
      </c>
      <c r="B400" s="59" t="str">
        <f t="shared" si="13"/>
        <v/>
      </c>
      <c r="C400" s="170"/>
      <c r="D400" s="194"/>
      <c r="E400" s="180"/>
      <c r="F400" s="180"/>
      <c r="G400" s="180"/>
      <c r="H400" s="180"/>
      <c r="I400" s="180"/>
      <c r="J400" s="179"/>
      <c r="K400" s="57"/>
      <c r="L400" s="57"/>
      <c r="M400" s="58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</row>
    <row r="401" spans="1:24" ht="15">
      <c r="A401" s="169" t="str">
        <f t="shared" si="12"/>
        <v/>
      </c>
      <c r="B401" s="59" t="str">
        <f t="shared" si="13"/>
        <v/>
      </c>
      <c r="C401" s="170"/>
      <c r="D401" s="194"/>
      <c r="E401" s="180"/>
      <c r="F401" s="180"/>
      <c r="G401" s="180"/>
      <c r="H401" s="180"/>
      <c r="I401" s="180"/>
      <c r="J401" s="179"/>
      <c r="K401" s="57"/>
      <c r="L401" s="57"/>
      <c r="M401" s="58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</row>
    <row r="402" spans="1:24" ht="15">
      <c r="A402" s="169" t="str">
        <f t="shared" si="12"/>
        <v/>
      </c>
      <c r="B402" s="59" t="str">
        <f t="shared" si="13"/>
        <v/>
      </c>
      <c r="C402" s="170"/>
      <c r="D402" s="194"/>
      <c r="E402" s="180"/>
      <c r="F402" s="180"/>
      <c r="G402" s="180"/>
      <c r="H402" s="180"/>
      <c r="I402" s="180"/>
      <c r="J402" s="179"/>
      <c r="K402" s="57"/>
      <c r="L402" s="57"/>
      <c r="M402" s="58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</row>
    <row r="403" spans="1:24" ht="15">
      <c r="A403" s="169" t="str">
        <f t="shared" si="12"/>
        <v/>
      </c>
      <c r="B403" s="59" t="str">
        <f t="shared" si="13"/>
        <v/>
      </c>
      <c r="C403" s="170"/>
      <c r="D403" s="194"/>
      <c r="E403" s="180"/>
      <c r="F403" s="180"/>
      <c r="G403" s="180"/>
      <c r="H403" s="180"/>
      <c r="I403" s="180"/>
      <c r="J403" s="179"/>
      <c r="K403" s="57"/>
      <c r="L403" s="57"/>
      <c r="M403" s="58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</row>
    <row r="404" spans="1:24" ht="15">
      <c r="A404" s="169" t="str">
        <f t="shared" si="12"/>
        <v/>
      </c>
      <c r="B404" s="59" t="str">
        <f t="shared" si="13"/>
        <v/>
      </c>
      <c r="C404" s="170"/>
      <c r="D404" s="194"/>
      <c r="E404" s="180"/>
      <c r="F404" s="180"/>
      <c r="G404" s="180"/>
      <c r="H404" s="180"/>
      <c r="I404" s="180"/>
      <c r="J404" s="179"/>
      <c r="K404" s="57"/>
      <c r="L404" s="57"/>
      <c r="M404" s="58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</row>
    <row r="405" spans="1:24" ht="15">
      <c r="A405" s="169" t="str">
        <f t="shared" si="12"/>
        <v/>
      </c>
      <c r="B405" s="59" t="str">
        <f t="shared" si="13"/>
        <v/>
      </c>
      <c r="C405" s="170"/>
      <c r="D405" s="194"/>
      <c r="E405" s="180"/>
      <c r="F405" s="180"/>
      <c r="G405" s="180"/>
      <c r="H405" s="180"/>
      <c r="I405" s="180"/>
      <c r="J405" s="179"/>
      <c r="K405" s="57"/>
      <c r="L405" s="57"/>
      <c r="M405" s="58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</row>
    <row r="406" spans="1:24" ht="15">
      <c r="A406" s="169" t="str">
        <f t="shared" si="12"/>
        <v/>
      </c>
      <c r="B406" s="59" t="str">
        <f t="shared" si="13"/>
        <v/>
      </c>
      <c r="C406" s="170"/>
      <c r="D406" s="194"/>
      <c r="E406" s="180"/>
      <c r="F406" s="180"/>
      <c r="G406" s="180"/>
      <c r="H406" s="180"/>
      <c r="I406" s="180"/>
      <c r="J406" s="179"/>
      <c r="K406" s="57"/>
      <c r="L406" s="57"/>
      <c r="M406" s="58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</row>
    <row r="407" spans="1:24" ht="15">
      <c r="A407" s="169" t="str">
        <f t="shared" si="12"/>
        <v/>
      </c>
      <c r="B407" s="59" t="str">
        <f t="shared" si="13"/>
        <v/>
      </c>
      <c r="C407" s="170"/>
      <c r="D407" s="194"/>
      <c r="E407" s="180"/>
      <c r="F407" s="180"/>
      <c r="G407" s="180"/>
      <c r="H407" s="180"/>
      <c r="I407" s="180"/>
      <c r="J407" s="179"/>
      <c r="K407" s="57"/>
      <c r="L407" s="57"/>
      <c r="M407" s="58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</row>
    <row r="408" spans="1:10" ht="15">
      <c r="A408" s="169" t="str">
        <f t="shared" si="12"/>
        <v/>
      </c>
      <c r="B408" s="59" t="str">
        <f t="shared" si="13"/>
        <v/>
      </c>
      <c r="C408" s="170"/>
      <c r="D408" s="195"/>
      <c r="E408" s="31"/>
      <c r="F408" s="31"/>
      <c r="G408" s="31"/>
      <c r="H408" s="31"/>
      <c r="I408" s="31"/>
      <c r="J408" s="181"/>
    </row>
    <row r="409" spans="1:10" ht="15">
      <c r="A409" s="169" t="str">
        <f t="shared" si="12"/>
        <v/>
      </c>
      <c r="B409" s="59" t="str">
        <f t="shared" si="13"/>
        <v/>
      </c>
      <c r="C409" s="170"/>
      <c r="D409" s="195"/>
      <c r="E409" s="31"/>
      <c r="F409" s="31"/>
      <c r="G409" s="31"/>
      <c r="H409" s="31"/>
      <c r="I409" s="31"/>
      <c r="J409" s="181"/>
    </row>
    <row r="410" spans="1:10" ht="15">
      <c r="A410" s="169" t="str">
        <f t="shared" si="12"/>
        <v/>
      </c>
      <c r="B410" s="59" t="str">
        <f t="shared" si="13"/>
        <v/>
      </c>
      <c r="C410" s="170"/>
      <c r="D410" s="195"/>
      <c r="E410" s="31"/>
      <c r="F410" s="31"/>
      <c r="G410" s="31"/>
      <c r="H410" s="31"/>
      <c r="I410" s="31"/>
      <c r="J410" s="181"/>
    </row>
    <row r="411" spans="1:10" ht="15">
      <c r="A411" s="169" t="str">
        <f t="shared" si="12"/>
        <v/>
      </c>
      <c r="B411" s="59" t="str">
        <f t="shared" si="13"/>
        <v/>
      </c>
      <c r="C411" s="170"/>
      <c r="D411" s="195"/>
      <c r="E411" s="31"/>
      <c r="F411" s="31"/>
      <c r="G411" s="31"/>
      <c r="H411" s="31"/>
      <c r="I411" s="31"/>
      <c r="J411" s="181"/>
    </row>
    <row r="412" spans="1:10" ht="15">
      <c r="A412" s="169" t="str">
        <f t="shared" si="12"/>
        <v/>
      </c>
      <c r="B412" s="59" t="str">
        <f t="shared" si="13"/>
        <v/>
      </c>
      <c r="C412" s="170"/>
      <c r="D412" s="195"/>
      <c r="E412" s="31"/>
      <c r="F412" s="31"/>
      <c r="G412" s="31"/>
      <c r="H412" s="31"/>
      <c r="I412" s="31"/>
      <c r="J412" s="181"/>
    </row>
    <row r="413" spans="1:10" ht="15">
      <c r="A413" s="169" t="str">
        <f t="shared" si="12"/>
        <v/>
      </c>
      <c r="B413" s="59" t="str">
        <f t="shared" si="13"/>
        <v/>
      </c>
      <c r="C413" s="170"/>
      <c r="D413" s="195"/>
      <c r="E413" s="31"/>
      <c r="F413" s="31"/>
      <c r="G413" s="31"/>
      <c r="H413" s="31"/>
      <c r="I413" s="31"/>
      <c r="J413" s="181"/>
    </row>
    <row r="414" spans="1:10" ht="15">
      <c r="A414" s="169" t="str">
        <f t="shared" si="12"/>
        <v/>
      </c>
      <c r="B414" s="59" t="str">
        <f t="shared" si="13"/>
        <v/>
      </c>
      <c r="C414" s="170"/>
      <c r="D414" s="195"/>
      <c r="E414" s="31"/>
      <c r="F414" s="31"/>
      <c r="G414" s="31"/>
      <c r="H414" s="31"/>
      <c r="I414" s="31"/>
      <c r="J414" s="181"/>
    </row>
    <row r="415" spans="1:10" ht="15">
      <c r="A415" s="169" t="str">
        <f t="shared" si="12"/>
        <v/>
      </c>
      <c r="B415" s="59" t="str">
        <f t="shared" si="13"/>
        <v/>
      </c>
      <c r="C415" s="170"/>
      <c r="D415" s="195"/>
      <c r="E415" s="31"/>
      <c r="F415" s="31"/>
      <c r="G415" s="31"/>
      <c r="H415" s="31"/>
      <c r="I415" s="31"/>
      <c r="J415" s="181"/>
    </row>
    <row r="416" spans="1:10" ht="15">
      <c r="A416" s="169" t="str">
        <f t="shared" si="12"/>
        <v/>
      </c>
      <c r="B416" s="59" t="str">
        <f t="shared" si="13"/>
        <v/>
      </c>
      <c r="C416" s="170"/>
      <c r="D416" s="195"/>
      <c r="E416" s="31"/>
      <c r="F416" s="31"/>
      <c r="G416" s="31"/>
      <c r="H416" s="31"/>
      <c r="I416" s="31"/>
      <c r="J416" s="181"/>
    </row>
    <row r="417" spans="1:10" ht="15">
      <c r="A417" s="169" t="str">
        <f t="shared" si="12"/>
        <v/>
      </c>
      <c r="B417" s="59" t="str">
        <f t="shared" si="13"/>
        <v/>
      </c>
      <c r="C417" s="170"/>
      <c r="D417" s="195"/>
      <c r="E417" s="31"/>
      <c r="F417" s="31"/>
      <c r="G417" s="31"/>
      <c r="H417" s="31"/>
      <c r="I417" s="31"/>
      <c r="J417" s="181"/>
    </row>
    <row r="418" spans="1:10" ht="15">
      <c r="A418" s="169" t="str">
        <f t="shared" si="12"/>
        <v/>
      </c>
      <c r="B418" s="59" t="str">
        <f t="shared" si="13"/>
        <v/>
      </c>
      <c r="C418" s="170"/>
      <c r="D418" s="195"/>
      <c r="E418" s="31"/>
      <c r="F418" s="31"/>
      <c r="G418" s="31"/>
      <c r="H418" s="31"/>
      <c r="I418" s="31"/>
      <c r="J418" s="181"/>
    </row>
    <row r="419" spans="1:10" ht="15">
      <c r="A419" s="169" t="str">
        <f t="shared" si="12"/>
        <v/>
      </c>
      <c r="B419" s="59" t="str">
        <f t="shared" si="13"/>
        <v/>
      </c>
      <c r="C419" s="170"/>
      <c r="D419" s="195"/>
      <c r="E419" s="31"/>
      <c r="F419" s="31"/>
      <c r="G419" s="31"/>
      <c r="H419" s="31"/>
      <c r="I419" s="31"/>
      <c r="J419" s="181"/>
    </row>
    <row r="420" spans="1:10" ht="15">
      <c r="A420" s="169" t="str">
        <f t="shared" si="12"/>
        <v/>
      </c>
      <c r="B420" s="59" t="str">
        <f t="shared" si="13"/>
        <v/>
      </c>
      <c r="C420" s="170"/>
      <c r="D420" s="195"/>
      <c r="E420" s="31"/>
      <c r="F420" s="31"/>
      <c r="G420" s="31"/>
      <c r="H420" s="31"/>
      <c r="I420" s="31"/>
      <c r="J420" s="181"/>
    </row>
    <row r="421" spans="1:10" ht="15">
      <c r="A421" s="169" t="str">
        <f t="shared" si="12"/>
        <v/>
      </c>
      <c r="B421" s="59" t="str">
        <f t="shared" si="13"/>
        <v/>
      </c>
      <c r="C421" s="170"/>
      <c r="D421" s="195"/>
      <c r="E421" s="31"/>
      <c r="F421" s="31"/>
      <c r="G421" s="31"/>
      <c r="H421" s="31"/>
      <c r="I421" s="31"/>
      <c r="J421" s="181"/>
    </row>
    <row r="422" spans="1:10" ht="15">
      <c r="A422" s="169" t="str">
        <f t="shared" si="12"/>
        <v/>
      </c>
      <c r="B422" s="59" t="str">
        <f t="shared" si="13"/>
        <v/>
      </c>
      <c r="C422" s="170"/>
      <c r="D422" s="195"/>
      <c r="E422" s="31"/>
      <c r="F422" s="31"/>
      <c r="G422" s="31"/>
      <c r="H422" s="31"/>
      <c r="I422" s="31"/>
      <c r="J422" s="181"/>
    </row>
    <row r="423" spans="1:10" ht="15">
      <c r="A423" s="169" t="str">
        <f t="shared" si="12"/>
        <v/>
      </c>
      <c r="B423" s="59" t="str">
        <f t="shared" si="13"/>
        <v/>
      </c>
      <c r="C423" s="170"/>
      <c r="D423" s="195"/>
      <c r="E423" s="31"/>
      <c r="F423" s="31"/>
      <c r="G423" s="31"/>
      <c r="H423" s="31"/>
      <c r="I423" s="31"/>
      <c r="J423" s="181"/>
    </row>
    <row r="424" spans="1:10" ht="15">
      <c r="A424" s="169" t="str">
        <f t="shared" si="12"/>
        <v/>
      </c>
      <c r="B424" s="59" t="str">
        <f t="shared" si="13"/>
        <v/>
      </c>
      <c r="C424" s="170"/>
      <c r="D424" s="195"/>
      <c r="E424" s="31"/>
      <c r="F424" s="31"/>
      <c r="G424" s="31"/>
      <c r="H424" s="31"/>
      <c r="I424" s="31"/>
      <c r="J424" s="181"/>
    </row>
    <row r="425" spans="1:10" ht="15">
      <c r="A425" s="169" t="str">
        <f t="shared" si="12"/>
        <v/>
      </c>
      <c r="B425" s="59" t="str">
        <f t="shared" si="13"/>
        <v/>
      </c>
      <c r="C425" s="170"/>
      <c r="D425" s="195"/>
      <c r="E425" s="31"/>
      <c r="F425" s="31"/>
      <c r="G425" s="31"/>
      <c r="H425" s="31"/>
      <c r="I425" s="31"/>
      <c r="J425" s="181"/>
    </row>
    <row r="426" spans="1:10" ht="15">
      <c r="A426" s="169" t="str">
        <f t="shared" si="12"/>
        <v/>
      </c>
      <c r="B426" s="59" t="str">
        <f t="shared" si="13"/>
        <v/>
      </c>
      <c r="C426" s="170"/>
      <c r="D426" s="195"/>
      <c r="E426" s="31"/>
      <c r="F426" s="31"/>
      <c r="G426" s="31"/>
      <c r="H426" s="31"/>
      <c r="I426" s="31"/>
      <c r="J426" s="181"/>
    </row>
    <row r="427" spans="1:10" ht="15">
      <c r="A427" s="169" t="str">
        <f t="shared" si="12"/>
        <v/>
      </c>
      <c r="B427" s="59" t="str">
        <f t="shared" si="13"/>
        <v/>
      </c>
      <c r="C427" s="170"/>
      <c r="D427" s="195"/>
      <c r="E427" s="31"/>
      <c r="F427" s="31"/>
      <c r="G427" s="31"/>
      <c r="H427" s="31"/>
      <c r="I427" s="31"/>
      <c r="J427" s="181"/>
    </row>
    <row r="428" spans="1:10" ht="15">
      <c r="A428" s="169" t="str">
        <f t="shared" si="12"/>
        <v/>
      </c>
      <c r="B428" s="59" t="str">
        <f t="shared" si="13"/>
        <v/>
      </c>
      <c r="C428" s="170"/>
      <c r="D428" s="195"/>
      <c r="E428" s="31"/>
      <c r="F428" s="31"/>
      <c r="G428" s="31"/>
      <c r="H428" s="31"/>
      <c r="I428" s="31"/>
      <c r="J428" s="181"/>
    </row>
    <row r="429" spans="1:10" ht="15">
      <c r="A429" s="169" t="str">
        <f t="shared" si="12"/>
        <v/>
      </c>
      <c r="B429" s="59" t="str">
        <f t="shared" si="13"/>
        <v/>
      </c>
      <c r="C429" s="170"/>
      <c r="D429" s="195"/>
      <c r="E429" s="31"/>
      <c r="F429" s="31"/>
      <c r="G429" s="31"/>
      <c r="H429" s="31"/>
      <c r="I429" s="31"/>
      <c r="J429" s="181"/>
    </row>
    <row r="430" spans="1:10" ht="15">
      <c r="A430" s="169" t="str">
        <f t="shared" si="12"/>
        <v/>
      </c>
      <c r="B430" s="59" t="str">
        <f t="shared" si="13"/>
        <v/>
      </c>
      <c r="C430" s="170"/>
      <c r="D430" s="195"/>
      <c r="E430" s="31"/>
      <c r="F430" s="31"/>
      <c r="G430" s="31"/>
      <c r="H430" s="31"/>
      <c r="I430" s="31"/>
      <c r="J430" s="181"/>
    </row>
    <row r="431" spans="1:10" ht="15">
      <c r="A431" s="169" t="str">
        <f t="shared" si="12"/>
        <v/>
      </c>
      <c r="B431" s="59" t="str">
        <f t="shared" si="13"/>
        <v/>
      </c>
      <c r="C431" s="170"/>
      <c r="D431" s="195"/>
      <c r="E431" s="31"/>
      <c r="F431" s="31"/>
      <c r="G431" s="31"/>
      <c r="H431" s="31"/>
      <c r="I431" s="31"/>
      <c r="J431" s="181"/>
    </row>
    <row r="432" spans="1:10" ht="15">
      <c r="A432" s="169" t="str">
        <f t="shared" si="12"/>
        <v/>
      </c>
      <c r="B432" s="59" t="str">
        <f t="shared" si="13"/>
        <v/>
      </c>
      <c r="C432" s="170"/>
      <c r="D432" s="195"/>
      <c r="E432" s="31"/>
      <c r="F432" s="31"/>
      <c r="G432" s="31"/>
      <c r="H432" s="31"/>
      <c r="I432" s="31"/>
      <c r="J432" s="181"/>
    </row>
    <row r="433" spans="1:10" ht="15">
      <c r="A433" s="169" t="str">
        <f t="shared" si="12"/>
        <v/>
      </c>
      <c r="B433" s="59" t="str">
        <f t="shared" si="13"/>
        <v/>
      </c>
      <c r="C433" s="170"/>
      <c r="D433" s="195"/>
      <c r="E433" s="31"/>
      <c r="F433" s="31"/>
      <c r="G433" s="31"/>
      <c r="H433" s="31"/>
      <c r="I433" s="31"/>
      <c r="J433" s="181"/>
    </row>
    <row r="434" spans="1:10" ht="15">
      <c r="A434" s="169" t="str">
        <f t="shared" si="12"/>
        <v/>
      </c>
      <c r="B434" s="59" t="str">
        <f t="shared" si="13"/>
        <v/>
      </c>
      <c r="C434" s="170"/>
      <c r="D434" s="195"/>
      <c r="E434" s="31"/>
      <c r="F434" s="31"/>
      <c r="G434" s="31"/>
      <c r="H434" s="31"/>
      <c r="I434" s="31"/>
      <c r="J434" s="181"/>
    </row>
    <row r="435" spans="1:10" ht="15">
      <c r="A435" s="169" t="str">
        <f t="shared" si="12"/>
        <v/>
      </c>
      <c r="B435" s="59" t="str">
        <f t="shared" si="13"/>
        <v/>
      </c>
      <c r="C435" s="170"/>
      <c r="D435" s="195"/>
      <c r="E435" s="31"/>
      <c r="F435" s="31"/>
      <c r="G435" s="31"/>
      <c r="H435" s="31"/>
      <c r="I435" s="31"/>
      <c r="J435" s="181"/>
    </row>
    <row r="436" spans="1:10" ht="15">
      <c r="A436" s="169" t="str">
        <f t="shared" si="12"/>
        <v/>
      </c>
      <c r="B436" s="59" t="str">
        <f t="shared" si="13"/>
        <v/>
      </c>
      <c r="C436" s="170"/>
      <c r="D436" s="195"/>
      <c r="E436" s="31"/>
      <c r="F436" s="31"/>
      <c r="G436" s="31"/>
      <c r="H436" s="31"/>
      <c r="I436" s="31"/>
      <c r="J436" s="181"/>
    </row>
    <row r="437" spans="1:10" ht="15">
      <c r="A437" s="169" t="str">
        <f t="shared" si="12"/>
        <v/>
      </c>
      <c r="B437" s="59" t="str">
        <f t="shared" si="13"/>
        <v/>
      </c>
      <c r="C437" s="170"/>
      <c r="D437" s="195"/>
      <c r="E437" s="31"/>
      <c r="F437" s="31"/>
      <c r="G437" s="31"/>
      <c r="H437" s="31"/>
      <c r="I437" s="31"/>
      <c r="J437" s="181"/>
    </row>
    <row r="438" spans="1:10" ht="15">
      <c r="A438" s="169" t="str">
        <f t="shared" si="12"/>
        <v/>
      </c>
      <c r="B438" s="59" t="str">
        <f t="shared" si="13"/>
        <v/>
      </c>
      <c r="C438" s="170"/>
      <c r="D438" s="195"/>
      <c r="E438" s="31"/>
      <c r="F438" s="31"/>
      <c r="G438" s="31"/>
      <c r="H438" s="31"/>
      <c r="I438" s="31"/>
      <c r="J438" s="181"/>
    </row>
    <row r="439" spans="1:10" ht="15">
      <c r="A439" s="169" t="str">
        <f t="shared" si="12"/>
        <v/>
      </c>
      <c r="B439" s="59" t="str">
        <f t="shared" si="13"/>
        <v/>
      </c>
      <c r="C439" s="170"/>
      <c r="D439" s="195"/>
      <c r="E439" s="31"/>
      <c r="F439" s="31"/>
      <c r="G439" s="31"/>
      <c r="H439" s="31"/>
      <c r="I439" s="31"/>
      <c r="J439" s="181"/>
    </row>
    <row r="440" spans="1:10" ht="15">
      <c r="A440" s="169" t="str">
        <f t="shared" si="12"/>
        <v/>
      </c>
      <c r="B440" s="59" t="str">
        <f t="shared" si="13"/>
        <v/>
      </c>
      <c r="C440" s="170"/>
      <c r="D440" s="195"/>
      <c r="E440" s="31"/>
      <c r="F440" s="31"/>
      <c r="G440" s="31"/>
      <c r="H440" s="31"/>
      <c r="I440" s="31"/>
      <c r="J440" s="181"/>
    </row>
    <row r="441" spans="1:10" ht="15">
      <c r="A441" s="169" t="str">
        <f t="shared" si="12"/>
        <v/>
      </c>
      <c r="B441" s="59" t="str">
        <f t="shared" si="13"/>
        <v/>
      </c>
      <c r="C441" s="170"/>
      <c r="D441" s="195"/>
      <c r="E441" s="31"/>
      <c r="F441" s="31"/>
      <c r="G441" s="31"/>
      <c r="H441" s="31"/>
      <c r="I441" s="31"/>
      <c r="J441" s="181"/>
    </row>
    <row r="442" spans="1:10" ht="15">
      <c r="A442" s="169" t="str">
        <f t="shared" si="12"/>
        <v/>
      </c>
      <c r="B442" s="59" t="str">
        <f t="shared" si="13"/>
        <v/>
      </c>
      <c r="C442" s="170"/>
      <c r="D442" s="195"/>
      <c r="E442" s="31"/>
      <c r="F442" s="31"/>
      <c r="G442" s="31"/>
      <c r="H442" s="31"/>
      <c r="I442" s="31"/>
      <c r="J442" s="181"/>
    </row>
    <row r="443" spans="1:10" ht="15">
      <c r="A443" s="169" t="str">
        <f t="shared" si="12"/>
        <v/>
      </c>
      <c r="B443" s="59" t="str">
        <f t="shared" si="13"/>
        <v/>
      </c>
      <c r="C443" s="170"/>
      <c r="D443" s="195"/>
      <c r="E443" s="31"/>
      <c r="F443" s="31"/>
      <c r="G443" s="31"/>
      <c r="H443" s="31"/>
      <c r="I443" s="31"/>
      <c r="J443" s="181"/>
    </row>
    <row r="444" spans="1:10" ht="15">
      <c r="A444" s="169" t="str">
        <f t="shared" si="12"/>
        <v/>
      </c>
      <c r="B444" s="59" t="str">
        <f t="shared" si="13"/>
        <v/>
      </c>
      <c r="C444" s="170"/>
      <c r="D444" s="195"/>
      <c r="E444" s="31"/>
      <c r="F444" s="31"/>
      <c r="G444" s="31"/>
      <c r="H444" s="31"/>
      <c r="I444" s="31"/>
      <c r="J444" s="181"/>
    </row>
    <row r="445" spans="1:10" ht="15">
      <c r="A445" s="169" t="str">
        <f t="shared" si="12"/>
        <v/>
      </c>
      <c r="B445" s="59" t="str">
        <f t="shared" si="13"/>
        <v/>
      </c>
      <c r="C445" s="170"/>
      <c r="D445" s="195"/>
      <c r="E445" s="31"/>
      <c r="F445" s="31"/>
      <c r="G445" s="31"/>
      <c r="H445" s="31"/>
      <c r="I445" s="31"/>
      <c r="J445" s="181"/>
    </row>
    <row r="446" spans="1:10" ht="15">
      <c r="A446" s="169" t="str">
        <f t="shared" si="12"/>
        <v/>
      </c>
      <c r="B446" s="59" t="str">
        <f t="shared" si="13"/>
        <v/>
      </c>
      <c r="C446" s="170"/>
      <c r="D446" s="195"/>
      <c r="E446" s="31"/>
      <c r="F446" s="31"/>
      <c r="G446" s="31"/>
      <c r="H446" s="31"/>
      <c r="I446" s="31"/>
      <c r="J446" s="181"/>
    </row>
    <row r="447" spans="1:10" ht="15">
      <c r="A447" s="169" t="str">
        <f t="shared" si="12"/>
        <v/>
      </c>
      <c r="B447" s="59" t="str">
        <f t="shared" si="13"/>
        <v/>
      </c>
      <c r="C447" s="170"/>
      <c r="D447" s="195"/>
      <c r="E447" s="31"/>
      <c r="F447" s="31"/>
      <c r="G447" s="31"/>
      <c r="H447" s="31"/>
      <c r="I447" s="31"/>
      <c r="J447" s="181"/>
    </row>
    <row r="448" spans="1:10" ht="15">
      <c r="A448" s="169" t="str">
        <f t="shared" si="12"/>
        <v/>
      </c>
      <c r="B448" s="59" t="str">
        <f t="shared" si="13"/>
        <v/>
      </c>
      <c r="C448" s="170"/>
      <c r="D448" s="195"/>
      <c r="E448" s="31"/>
      <c r="F448" s="31"/>
      <c r="G448" s="31"/>
      <c r="H448" s="31"/>
      <c r="I448" s="31"/>
      <c r="J448" s="181"/>
    </row>
    <row r="449" spans="1:10" ht="15">
      <c r="A449" s="169" t="str">
        <f t="shared" si="12"/>
        <v/>
      </c>
      <c r="B449" s="59" t="str">
        <f t="shared" si="13"/>
        <v/>
      </c>
      <c r="C449" s="170"/>
      <c r="D449" s="195"/>
      <c r="E449" s="31"/>
      <c r="F449" s="31"/>
      <c r="G449" s="31"/>
      <c r="H449" s="31"/>
      <c r="I449" s="31"/>
      <c r="J449" s="181"/>
    </row>
    <row r="450" spans="1:10" ht="15">
      <c r="A450" s="169" t="str">
        <f t="shared" si="12"/>
        <v/>
      </c>
      <c r="B450" s="59" t="str">
        <f t="shared" si="13"/>
        <v/>
      </c>
      <c r="C450" s="170"/>
      <c r="D450" s="195"/>
      <c r="E450" s="31"/>
      <c r="F450" s="31"/>
      <c r="G450" s="31"/>
      <c r="H450" s="31"/>
      <c r="I450" s="31"/>
      <c r="J450" s="181"/>
    </row>
    <row r="451" spans="1:10" ht="15">
      <c r="A451" s="169" t="str">
        <f t="shared" si="12"/>
        <v/>
      </c>
      <c r="B451" s="59" t="str">
        <f t="shared" si="13"/>
        <v/>
      </c>
      <c r="C451" s="170"/>
      <c r="D451" s="195"/>
      <c r="E451" s="31"/>
      <c r="F451" s="31"/>
      <c r="G451" s="31"/>
      <c r="H451" s="31"/>
      <c r="I451" s="31"/>
      <c r="J451" s="181"/>
    </row>
    <row r="452" spans="1:10" ht="15">
      <c r="A452" s="169" t="str">
        <f t="shared" si="12"/>
        <v/>
      </c>
      <c r="B452" s="59" t="str">
        <f t="shared" si="13"/>
        <v/>
      </c>
      <c r="C452" s="170"/>
      <c r="D452" s="195"/>
      <c r="E452" s="31"/>
      <c r="F452" s="31"/>
      <c r="G452" s="31"/>
      <c r="H452" s="31"/>
      <c r="I452" s="31"/>
      <c r="J452" s="181"/>
    </row>
    <row r="453" spans="1:10" ht="15">
      <c r="A453" s="169" t="str">
        <f t="shared" si="12"/>
        <v/>
      </c>
      <c r="B453" s="59" t="str">
        <f t="shared" si="13"/>
        <v/>
      </c>
      <c r="C453" s="170"/>
      <c r="D453" s="195"/>
      <c r="E453" s="31"/>
      <c r="F453" s="31"/>
      <c r="G453" s="31"/>
      <c r="H453" s="31"/>
      <c r="I453" s="31"/>
      <c r="J453" s="181"/>
    </row>
    <row r="454" spans="1:10" ht="15">
      <c r="A454" s="169" t="str">
        <f t="shared" si="12"/>
        <v/>
      </c>
      <c r="B454" s="59" t="str">
        <f t="shared" si="13"/>
        <v/>
      </c>
      <c r="C454" s="170"/>
      <c r="D454" s="195"/>
      <c r="E454" s="31"/>
      <c r="F454" s="31"/>
      <c r="G454" s="31"/>
      <c r="H454" s="31"/>
      <c r="I454" s="31"/>
      <c r="J454" s="181"/>
    </row>
    <row r="455" spans="1:10" ht="15">
      <c r="A455" s="169" t="str">
        <f t="shared" si="12"/>
        <v/>
      </c>
      <c r="B455" s="59" t="str">
        <f t="shared" si="13"/>
        <v/>
      </c>
      <c r="C455" s="170"/>
      <c r="D455" s="195"/>
      <c r="E455" s="31"/>
      <c r="F455" s="31"/>
      <c r="G455" s="31"/>
      <c r="H455" s="31"/>
      <c r="I455" s="31"/>
      <c r="J455" s="181"/>
    </row>
    <row r="456" spans="1:10" ht="15">
      <c r="A456" s="169" t="str">
        <f t="shared" si="12"/>
        <v/>
      </c>
      <c r="B456" s="59" t="str">
        <f t="shared" si="13"/>
        <v/>
      </c>
      <c r="C456" s="170"/>
      <c r="D456" s="195"/>
      <c r="E456" s="31"/>
      <c r="F456" s="31"/>
      <c r="G456" s="31"/>
      <c r="H456" s="31"/>
      <c r="I456" s="31"/>
      <c r="J456" s="181"/>
    </row>
    <row r="457" spans="1:10" ht="15">
      <c r="A457" s="169" t="str">
        <f t="shared" si="12"/>
        <v/>
      </c>
      <c r="B457" s="59" t="str">
        <f t="shared" si="13"/>
        <v/>
      </c>
      <c r="C457" s="170"/>
      <c r="D457" s="195"/>
      <c r="E457" s="31"/>
      <c r="F457" s="31"/>
      <c r="G457" s="31"/>
      <c r="H457" s="31"/>
      <c r="I457" s="31"/>
      <c r="J457" s="181"/>
    </row>
    <row r="458" spans="1:10" ht="15">
      <c r="A458" s="169" t="str">
        <f t="shared" si="12"/>
        <v/>
      </c>
      <c r="B458" s="59" t="str">
        <f t="shared" si="13"/>
        <v/>
      </c>
      <c r="C458" s="170"/>
      <c r="D458" s="195"/>
      <c r="E458" s="31"/>
      <c r="F458" s="31"/>
      <c r="G458" s="31"/>
      <c r="H458" s="31"/>
      <c r="I458" s="31"/>
      <c r="J458" s="181"/>
    </row>
    <row r="459" spans="1:10" ht="15">
      <c r="A459" s="169" t="str">
        <f t="shared" si="12"/>
        <v/>
      </c>
      <c r="B459" s="59" t="str">
        <f t="shared" si="13"/>
        <v/>
      </c>
      <c r="C459" s="170"/>
      <c r="D459" s="195"/>
      <c r="E459" s="31"/>
      <c r="F459" s="31"/>
      <c r="G459" s="31"/>
      <c r="H459" s="31"/>
      <c r="I459" s="31"/>
      <c r="J459" s="181"/>
    </row>
    <row r="460" spans="1:10" ht="15">
      <c r="A460" s="169" t="str">
        <f t="shared" si="14" ref="A460:A510">IF(D460&lt;&gt;"",IF($E$5="Percentual do Excedente","1",IF($E$5="Ordem de Prioridade","2","")),"")</f>
        <v/>
      </c>
      <c r="B460" s="59" t="str">
        <f t="shared" si="15" ref="B460:B510">IF(AND(D460&lt;&gt;"",$B$10="Ordem"),ROW(B460)-10,"")</f>
        <v/>
      </c>
      <c r="C460" s="170"/>
      <c r="D460" s="195"/>
      <c r="E460" s="31"/>
      <c r="F460" s="31"/>
      <c r="G460" s="31"/>
      <c r="H460" s="31"/>
      <c r="I460" s="31"/>
      <c r="J460" s="181"/>
    </row>
    <row r="461" spans="1:10" ht="15">
      <c r="A461" s="169" t="str">
        <f t="shared" si="14"/>
        <v/>
      </c>
      <c r="B461" s="59" t="str">
        <f t="shared" si="15"/>
        <v/>
      </c>
      <c r="C461" s="170"/>
      <c r="D461" s="195"/>
      <c r="E461" s="31"/>
      <c r="F461" s="31"/>
      <c r="G461" s="31"/>
      <c r="H461" s="31"/>
      <c r="I461" s="31"/>
      <c r="J461" s="181"/>
    </row>
    <row r="462" spans="1:10" ht="15">
      <c r="A462" s="169" t="str">
        <f t="shared" si="14"/>
        <v/>
      </c>
      <c r="B462" s="59" t="str">
        <f t="shared" si="15"/>
        <v/>
      </c>
      <c r="C462" s="170"/>
      <c r="D462" s="195"/>
      <c r="E462" s="31"/>
      <c r="F462" s="31"/>
      <c r="G462" s="31"/>
      <c r="H462" s="31"/>
      <c r="I462" s="31"/>
      <c r="J462" s="181"/>
    </row>
    <row r="463" spans="1:10" ht="15">
      <c r="A463" s="169" t="str">
        <f t="shared" si="14"/>
        <v/>
      </c>
      <c r="B463" s="59" t="str">
        <f t="shared" si="15"/>
        <v/>
      </c>
      <c r="C463" s="170"/>
      <c r="D463" s="195"/>
      <c r="E463" s="31"/>
      <c r="F463" s="31"/>
      <c r="G463" s="31"/>
      <c r="H463" s="31"/>
      <c r="I463" s="31"/>
      <c r="J463" s="181"/>
    </row>
    <row r="464" spans="1:10" ht="15">
      <c r="A464" s="169" t="str">
        <f t="shared" si="14"/>
        <v/>
      </c>
      <c r="B464" s="59" t="str">
        <f t="shared" si="15"/>
        <v/>
      </c>
      <c r="C464" s="170"/>
      <c r="D464" s="195"/>
      <c r="E464" s="31"/>
      <c r="F464" s="31"/>
      <c r="G464" s="31"/>
      <c r="H464" s="31"/>
      <c r="I464" s="31"/>
      <c r="J464" s="181"/>
    </row>
    <row r="465" spans="1:10" ht="15">
      <c r="A465" s="169" t="str">
        <f t="shared" si="14"/>
        <v/>
      </c>
      <c r="B465" s="59" t="str">
        <f t="shared" si="15"/>
        <v/>
      </c>
      <c r="C465" s="170"/>
      <c r="D465" s="195"/>
      <c r="E465" s="31"/>
      <c r="F465" s="31"/>
      <c r="G465" s="31"/>
      <c r="H465" s="31"/>
      <c r="I465" s="31"/>
      <c r="J465" s="181"/>
    </row>
    <row r="466" spans="1:10" ht="15">
      <c r="A466" s="169" t="str">
        <f t="shared" si="14"/>
        <v/>
      </c>
      <c r="B466" s="59" t="str">
        <f t="shared" si="15"/>
        <v/>
      </c>
      <c r="C466" s="170"/>
      <c r="D466" s="195"/>
      <c r="E466" s="31"/>
      <c r="F466" s="31"/>
      <c r="G466" s="31"/>
      <c r="H466" s="31"/>
      <c r="I466" s="31"/>
      <c r="J466" s="181"/>
    </row>
    <row r="467" spans="1:10" ht="15">
      <c r="A467" s="169" t="str">
        <f t="shared" si="14"/>
        <v/>
      </c>
      <c r="B467" s="59" t="str">
        <f t="shared" si="15"/>
        <v/>
      </c>
      <c r="C467" s="170"/>
      <c r="D467" s="195"/>
      <c r="E467" s="31"/>
      <c r="F467" s="31"/>
      <c r="G467" s="31"/>
      <c r="H467" s="31"/>
      <c r="I467" s="31"/>
      <c r="J467" s="181"/>
    </row>
    <row r="468" spans="1:10" ht="15">
      <c r="A468" s="169" t="str">
        <f t="shared" si="14"/>
        <v/>
      </c>
      <c r="B468" s="59" t="str">
        <f t="shared" si="15"/>
        <v/>
      </c>
      <c r="C468" s="170"/>
      <c r="D468" s="195"/>
      <c r="E468" s="31"/>
      <c r="F468" s="31"/>
      <c r="G468" s="31"/>
      <c r="H468" s="31"/>
      <c r="I468" s="31"/>
      <c r="J468" s="181"/>
    </row>
    <row r="469" spans="1:10" ht="15">
      <c r="A469" s="169" t="str">
        <f t="shared" si="14"/>
        <v/>
      </c>
      <c r="B469" s="59" t="str">
        <f t="shared" si="15"/>
        <v/>
      </c>
      <c r="C469" s="170"/>
      <c r="D469" s="195"/>
      <c r="E469" s="31"/>
      <c r="F469" s="31"/>
      <c r="G469" s="31"/>
      <c r="H469" s="31"/>
      <c r="I469" s="31"/>
      <c r="J469" s="181"/>
    </row>
    <row r="470" spans="1:10" ht="15">
      <c r="A470" s="169" t="str">
        <f t="shared" si="14"/>
        <v/>
      </c>
      <c r="B470" s="59" t="str">
        <f t="shared" si="15"/>
        <v/>
      </c>
      <c r="C470" s="170"/>
      <c r="D470" s="195"/>
      <c r="E470" s="31"/>
      <c r="F470" s="31"/>
      <c r="G470" s="31"/>
      <c r="H470" s="31"/>
      <c r="I470" s="31"/>
      <c r="J470" s="181"/>
    </row>
    <row r="471" spans="1:10" ht="15">
      <c r="A471" s="169" t="str">
        <f t="shared" si="14"/>
        <v/>
      </c>
      <c r="B471" s="59" t="str">
        <f t="shared" si="15"/>
        <v/>
      </c>
      <c r="C471" s="170"/>
      <c r="D471" s="195"/>
      <c r="E471" s="31"/>
      <c r="F471" s="31"/>
      <c r="G471" s="31"/>
      <c r="H471" s="31"/>
      <c r="I471" s="31"/>
      <c r="J471" s="181"/>
    </row>
    <row r="472" spans="1:10" ht="15">
      <c r="A472" s="169" t="str">
        <f t="shared" si="14"/>
        <v/>
      </c>
      <c r="B472" s="59" t="str">
        <f t="shared" si="15"/>
        <v/>
      </c>
      <c r="C472" s="170"/>
      <c r="D472" s="195"/>
      <c r="E472" s="31"/>
      <c r="F472" s="31"/>
      <c r="G472" s="31"/>
      <c r="H472" s="31"/>
      <c r="I472" s="31"/>
      <c r="J472" s="181"/>
    </row>
    <row r="473" spans="1:10" ht="15">
      <c r="A473" s="169" t="str">
        <f t="shared" si="14"/>
        <v/>
      </c>
      <c r="B473" s="59" t="str">
        <f t="shared" si="15"/>
        <v/>
      </c>
      <c r="C473" s="170"/>
      <c r="D473" s="195"/>
      <c r="E473" s="31"/>
      <c r="F473" s="31"/>
      <c r="G473" s="31"/>
      <c r="H473" s="31"/>
      <c r="I473" s="31"/>
      <c r="J473" s="181"/>
    </row>
    <row r="474" spans="1:10" ht="15">
      <c r="A474" s="169" t="str">
        <f t="shared" si="14"/>
        <v/>
      </c>
      <c r="B474" s="59" t="str">
        <f t="shared" si="15"/>
        <v/>
      </c>
      <c r="C474" s="170"/>
      <c r="D474" s="195"/>
      <c r="E474" s="31"/>
      <c r="F474" s="31"/>
      <c r="G474" s="31"/>
      <c r="H474" s="31"/>
      <c r="I474" s="31"/>
      <c r="J474" s="181"/>
    </row>
    <row r="475" spans="1:10" ht="15">
      <c r="A475" s="169" t="str">
        <f t="shared" si="14"/>
        <v/>
      </c>
      <c r="B475" s="59" t="str">
        <f t="shared" si="15"/>
        <v/>
      </c>
      <c r="C475" s="170"/>
      <c r="D475" s="195"/>
      <c r="E475" s="31"/>
      <c r="F475" s="31"/>
      <c r="G475" s="31"/>
      <c r="H475" s="31"/>
      <c r="I475" s="31"/>
      <c r="J475" s="181"/>
    </row>
    <row r="476" spans="1:10" ht="15">
      <c r="A476" s="169" t="str">
        <f t="shared" si="14"/>
        <v/>
      </c>
      <c r="B476" s="59" t="str">
        <f t="shared" si="15"/>
        <v/>
      </c>
      <c r="C476" s="170"/>
      <c r="D476" s="195"/>
      <c r="E476" s="31"/>
      <c r="F476" s="31"/>
      <c r="G476" s="31"/>
      <c r="H476" s="31"/>
      <c r="I476" s="31"/>
      <c r="J476" s="181"/>
    </row>
    <row r="477" spans="1:10" ht="15">
      <c r="A477" s="169" t="str">
        <f t="shared" si="14"/>
        <v/>
      </c>
      <c r="B477" s="59" t="str">
        <f t="shared" si="15"/>
        <v/>
      </c>
      <c r="C477" s="170"/>
      <c r="D477" s="195"/>
      <c r="E477" s="31"/>
      <c r="F477" s="31"/>
      <c r="G477" s="31"/>
      <c r="H477" s="31"/>
      <c r="I477" s="31"/>
      <c r="J477" s="181"/>
    </row>
    <row r="478" spans="1:10" ht="15">
      <c r="A478" s="169" t="str">
        <f t="shared" si="14"/>
        <v/>
      </c>
      <c r="B478" s="59" t="str">
        <f t="shared" si="15"/>
        <v/>
      </c>
      <c r="C478" s="170"/>
      <c r="D478" s="195"/>
      <c r="E478" s="31"/>
      <c r="F478" s="31"/>
      <c r="G478" s="31"/>
      <c r="H478" s="31"/>
      <c r="I478" s="31"/>
      <c r="J478" s="181"/>
    </row>
    <row r="479" spans="1:10" ht="15">
      <c r="A479" s="169" t="str">
        <f t="shared" si="14"/>
        <v/>
      </c>
      <c r="B479" s="59" t="str">
        <f t="shared" si="15"/>
        <v/>
      </c>
      <c r="C479" s="170"/>
      <c r="D479" s="195"/>
      <c r="E479" s="31"/>
      <c r="F479" s="31"/>
      <c r="G479" s="31"/>
      <c r="H479" s="31"/>
      <c r="I479" s="31"/>
      <c r="J479" s="181"/>
    </row>
    <row r="480" spans="1:10" ht="15">
      <c r="A480" s="169" t="str">
        <f t="shared" si="14"/>
        <v/>
      </c>
      <c r="B480" s="59" t="str">
        <f t="shared" si="15"/>
        <v/>
      </c>
      <c r="C480" s="170"/>
      <c r="D480" s="195"/>
      <c r="E480" s="31"/>
      <c r="F480" s="31"/>
      <c r="G480" s="31"/>
      <c r="H480" s="31"/>
      <c r="I480" s="31"/>
      <c r="J480" s="181"/>
    </row>
    <row r="481" spans="1:10" ht="15">
      <c r="A481" s="169" t="str">
        <f t="shared" si="14"/>
        <v/>
      </c>
      <c r="B481" s="59" t="str">
        <f t="shared" si="15"/>
        <v/>
      </c>
      <c r="C481" s="170"/>
      <c r="D481" s="195"/>
      <c r="E481" s="31"/>
      <c r="F481" s="31"/>
      <c r="G481" s="31"/>
      <c r="H481" s="31"/>
      <c r="I481" s="31"/>
      <c r="J481" s="181"/>
    </row>
    <row r="482" spans="1:10" ht="15">
      <c r="A482" s="169" t="str">
        <f t="shared" si="14"/>
        <v/>
      </c>
      <c r="B482" s="59" t="str">
        <f t="shared" si="15"/>
        <v/>
      </c>
      <c r="C482" s="170"/>
      <c r="D482" s="195"/>
      <c r="E482" s="31"/>
      <c r="F482" s="31"/>
      <c r="G482" s="31"/>
      <c r="H482" s="31"/>
      <c r="I482" s="31"/>
      <c r="J482" s="181"/>
    </row>
    <row r="483" spans="1:10" ht="15">
      <c r="A483" s="169" t="str">
        <f t="shared" si="14"/>
        <v/>
      </c>
      <c r="B483" s="59" t="str">
        <f t="shared" si="15"/>
        <v/>
      </c>
      <c r="C483" s="170"/>
      <c r="D483" s="195"/>
      <c r="E483" s="31"/>
      <c r="F483" s="31"/>
      <c r="G483" s="31"/>
      <c r="H483" s="31"/>
      <c r="I483" s="31"/>
      <c r="J483" s="181"/>
    </row>
    <row r="484" spans="1:10" ht="15">
      <c r="A484" s="169" t="str">
        <f t="shared" si="14"/>
        <v/>
      </c>
      <c r="B484" s="59" t="str">
        <f t="shared" si="15"/>
        <v/>
      </c>
      <c r="C484" s="170"/>
      <c r="D484" s="195"/>
      <c r="E484" s="31"/>
      <c r="F484" s="31"/>
      <c r="G484" s="31"/>
      <c r="H484" s="31"/>
      <c r="I484" s="31"/>
      <c r="J484" s="181"/>
    </row>
    <row r="485" spans="1:10" ht="15">
      <c r="A485" s="169" t="str">
        <f t="shared" si="14"/>
        <v/>
      </c>
      <c r="B485" s="59" t="str">
        <f t="shared" si="15"/>
        <v/>
      </c>
      <c r="C485" s="170"/>
      <c r="D485" s="195"/>
      <c r="E485" s="31"/>
      <c r="F485" s="31"/>
      <c r="G485" s="31"/>
      <c r="H485" s="31"/>
      <c r="I485" s="31"/>
      <c r="J485" s="181"/>
    </row>
    <row r="486" spans="1:10" ht="15">
      <c r="A486" s="169" t="str">
        <f t="shared" si="14"/>
        <v/>
      </c>
      <c r="B486" s="59" t="str">
        <f t="shared" si="15"/>
        <v/>
      </c>
      <c r="C486" s="170"/>
      <c r="D486" s="195"/>
      <c r="E486" s="31"/>
      <c r="F486" s="31"/>
      <c r="G486" s="31"/>
      <c r="H486" s="31"/>
      <c r="I486" s="31"/>
      <c r="J486" s="181"/>
    </row>
    <row r="487" spans="1:10" ht="15">
      <c r="A487" s="169" t="str">
        <f t="shared" si="14"/>
        <v/>
      </c>
      <c r="B487" s="59" t="str">
        <f t="shared" si="15"/>
        <v/>
      </c>
      <c r="C487" s="170"/>
      <c r="D487" s="195"/>
      <c r="E487" s="31"/>
      <c r="F487" s="31"/>
      <c r="G487" s="31"/>
      <c r="H487" s="31"/>
      <c r="I487" s="31"/>
      <c r="J487" s="181"/>
    </row>
    <row r="488" spans="1:10" ht="15">
      <c r="A488" s="169" t="str">
        <f t="shared" si="14"/>
        <v/>
      </c>
      <c r="B488" s="59" t="str">
        <f t="shared" si="15"/>
        <v/>
      </c>
      <c r="C488" s="170"/>
      <c r="D488" s="195"/>
      <c r="E488" s="31"/>
      <c r="F488" s="31"/>
      <c r="G488" s="31"/>
      <c r="H488" s="31"/>
      <c r="I488" s="31"/>
      <c r="J488" s="181"/>
    </row>
    <row r="489" spans="1:10" ht="15">
      <c r="A489" s="169" t="str">
        <f t="shared" si="14"/>
        <v/>
      </c>
      <c r="B489" s="59" t="str">
        <f t="shared" si="15"/>
        <v/>
      </c>
      <c r="C489" s="170"/>
      <c r="D489" s="195"/>
      <c r="E489" s="31"/>
      <c r="F489" s="31"/>
      <c r="G489" s="31"/>
      <c r="H489" s="31"/>
      <c r="I489" s="31"/>
      <c r="J489" s="181"/>
    </row>
    <row r="490" spans="1:10" ht="15">
      <c r="A490" s="169" t="str">
        <f t="shared" si="14"/>
        <v/>
      </c>
      <c r="B490" s="59" t="str">
        <f t="shared" si="15"/>
        <v/>
      </c>
      <c r="C490" s="170"/>
      <c r="D490" s="195"/>
      <c r="E490" s="31"/>
      <c r="F490" s="31"/>
      <c r="G490" s="31"/>
      <c r="H490" s="31"/>
      <c r="I490" s="31"/>
      <c r="J490" s="181"/>
    </row>
    <row r="491" spans="1:10" ht="15">
      <c r="A491" s="169" t="str">
        <f t="shared" si="14"/>
        <v/>
      </c>
      <c r="B491" s="59" t="str">
        <f t="shared" si="15"/>
        <v/>
      </c>
      <c r="C491" s="170"/>
      <c r="D491" s="195"/>
      <c r="E491" s="31"/>
      <c r="F491" s="31"/>
      <c r="G491" s="31"/>
      <c r="H491" s="31"/>
      <c r="I491" s="31"/>
      <c r="J491" s="181"/>
    </row>
    <row r="492" spans="1:10" ht="15">
      <c r="A492" s="169" t="str">
        <f t="shared" si="14"/>
        <v/>
      </c>
      <c r="B492" s="59" t="str">
        <f t="shared" si="15"/>
        <v/>
      </c>
      <c r="C492" s="170"/>
      <c r="D492" s="195"/>
      <c r="E492" s="31"/>
      <c r="F492" s="31"/>
      <c r="G492" s="31"/>
      <c r="H492" s="31"/>
      <c r="I492" s="31"/>
      <c r="J492" s="181"/>
    </row>
    <row r="493" spans="1:10" ht="15">
      <c r="A493" s="169" t="str">
        <f t="shared" si="14"/>
        <v/>
      </c>
      <c r="B493" s="59" t="str">
        <f t="shared" si="15"/>
        <v/>
      </c>
      <c r="C493" s="170"/>
      <c r="D493" s="195"/>
      <c r="E493" s="31"/>
      <c r="F493" s="31"/>
      <c r="G493" s="31"/>
      <c r="H493" s="31"/>
      <c r="I493" s="31"/>
      <c r="J493" s="181"/>
    </row>
    <row r="494" spans="1:10" ht="15">
      <c r="A494" s="169" t="str">
        <f t="shared" si="14"/>
        <v/>
      </c>
      <c r="B494" s="59" t="str">
        <f t="shared" si="15"/>
        <v/>
      </c>
      <c r="C494" s="170"/>
      <c r="D494" s="195"/>
      <c r="E494" s="31"/>
      <c r="F494" s="31"/>
      <c r="G494" s="31"/>
      <c r="H494" s="31"/>
      <c r="I494" s="31"/>
      <c r="J494" s="181"/>
    </row>
    <row r="495" spans="1:10" ht="15">
      <c r="A495" s="169" t="str">
        <f t="shared" si="14"/>
        <v/>
      </c>
      <c r="B495" s="59" t="str">
        <f t="shared" si="15"/>
        <v/>
      </c>
      <c r="C495" s="170"/>
      <c r="D495" s="195"/>
      <c r="E495" s="31"/>
      <c r="F495" s="31"/>
      <c r="G495" s="31"/>
      <c r="H495" s="31"/>
      <c r="I495" s="31"/>
      <c r="J495" s="181"/>
    </row>
    <row r="496" spans="1:10" ht="15">
      <c r="A496" s="169" t="str">
        <f t="shared" si="14"/>
        <v/>
      </c>
      <c r="B496" s="59" t="str">
        <f t="shared" si="15"/>
        <v/>
      </c>
      <c r="C496" s="170"/>
      <c r="D496" s="195"/>
      <c r="E496" s="31"/>
      <c r="F496" s="31"/>
      <c r="G496" s="31"/>
      <c r="H496" s="31"/>
      <c r="I496" s="31"/>
      <c r="J496" s="181"/>
    </row>
    <row r="497" spans="1:10" ht="15">
      <c r="A497" s="169" t="str">
        <f t="shared" si="14"/>
        <v/>
      </c>
      <c r="B497" s="59" t="str">
        <f t="shared" si="15"/>
        <v/>
      </c>
      <c r="C497" s="170"/>
      <c r="D497" s="195"/>
      <c r="E497" s="31"/>
      <c r="F497" s="31"/>
      <c r="G497" s="31"/>
      <c r="H497" s="31"/>
      <c r="I497" s="31"/>
      <c r="J497" s="181"/>
    </row>
    <row r="498" spans="1:10" ht="15">
      <c r="A498" s="169" t="str">
        <f t="shared" si="14"/>
        <v/>
      </c>
      <c r="B498" s="59" t="str">
        <f t="shared" si="15"/>
        <v/>
      </c>
      <c r="C498" s="170"/>
      <c r="D498" s="195"/>
      <c r="E498" s="31"/>
      <c r="F498" s="31"/>
      <c r="G498" s="31"/>
      <c r="H498" s="31"/>
      <c r="I498" s="31"/>
      <c r="J498" s="181"/>
    </row>
    <row r="499" spans="1:10" ht="15">
      <c r="A499" s="169" t="str">
        <f t="shared" si="14"/>
        <v/>
      </c>
      <c r="B499" s="59" t="str">
        <f t="shared" si="15"/>
        <v/>
      </c>
      <c r="C499" s="170"/>
      <c r="D499" s="195"/>
      <c r="E499" s="31"/>
      <c r="F499" s="31"/>
      <c r="G499" s="31"/>
      <c r="H499" s="31"/>
      <c r="I499" s="31"/>
      <c r="J499" s="181"/>
    </row>
    <row r="500" spans="1:10" ht="15">
      <c r="A500" s="169" t="str">
        <f t="shared" si="14"/>
        <v/>
      </c>
      <c r="B500" s="59" t="str">
        <f t="shared" si="15"/>
        <v/>
      </c>
      <c r="C500" s="170"/>
      <c r="D500" s="195"/>
      <c r="E500" s="31"/>
      <c r="F500" s="31"/>
      <c r="G500" s="31"/>
      <c r="H500" s="31"/>
      <c r="I500" s="31"/>
      <c r="J500" s="181"/>
    </row>
    <row r="501" spans="1:10" ht="15">
      <c r="A501" s="169" t="str">
        <f t="shared" si="14"/>
        <v/>
      </c>
      <c r="B501" s="59" t="str">
        <f t="shared" si="15"/>
        <v/>
      </c>
      <c r="C501" s="170"/>
      <c r="D501" s="195"/>
      <c r="E501" s="31"/>
      <c r="F501" s="31"/>
      <c r="G501" s="31"/>
      <c r="H501" s="31"/>
      <c r="I501" s="31"/>
      <c r="J501" s="181"/>
    </row>
    <row r="502" spans="1:10" ht="15">
      <c r="A502" s="169" t="str">
        <f t="shared" si="14"/>
        <v/>
      </c>
      <c r="B502" s="59" t="str">
        <f t="shared" si="15"/>
        <v/>
      </c>
      <c r="C502" s="170"/>
      <c r="D502" s="195"/>
      <c r="E502" s="31"/>
      <c r="F502" s="31"/>
      <c r="G502" s="31"/>
      <c r="H502" s="31"/>
      <c r="I502" s="31"/>
      <c r="J502" s="181"/>
    </row>
    <row r="503" spans="1:10" ht="15">
      <c r="A503" s="169" t="str">
        <f t="shared" si="14"/>
        <v/>
      </c>
      <c r="B503" s="59" t="str">
        <f t="shared" si="15"/>
        <v/>
      </c>
      <c r="C503" s="170"/>
      <c r="D503" s="195"/>
      <c r="E503" s="31"/>
      <c r="F503" s="31"/>
      <c r="G503" s="31"/>
      <c r="H503" s="31"/>
      <c r="I503" s="31"/>
      <c r="J503" s="181"/>
    </row>
    <row r="504" spans="1:10" ht="15">
      <c r="A504" s="169" t="str">
        <f t="shared" si="14"/>
        <v/>
      </c>
      <c r="B504" s="59" t="str">
        <f t="shared" si="15"/>
        <v/>
      </c>
      <c r="C504" s="170"/>
      <c r="D504" s="195"/>
      <c r="E504" s="31"/>
      <c r="F504" s="31"/>
      <c r="G504" s="31"/>
      <c r="H504" s="31"/>
      <c r="I504" s="31"/>
      <c r="J504" s="181"/>
    </row>
    <row r="505" spans="1:10" ht="15">
      <c r="A505" s="169" t="str">
        <f t="shared" si="14"/>
        <v/>
      </c>
      <c r="B505" s="59" t="str">
        <f t="shared" si="15"/>
        <v/>
      </c>
      <c r="C505" s="170"/>
      <c r="D505" s="195"/>
      <c r="E505" s="31"/>
      <c r="F505" s="31"/>
      <c r="G505" s="31"/>
      <c r="H505" s="31"/>
      <c r="I505" s="31"/>
      <c r="J505" s="181"/>
    </row>
    <row r="506" spans="1:10" ht="15">
      <c r="A506" s="169" t="str">
        <f t="shared" si="14"/>
        <v/>
      </c>
      <c r="B506" s="59" t="str">
        <f t="shared" si="15"/>
        <v/>
      </c>
      <c r="C506" s="170"/>
      <c r="D506" s="195"/>
      <c r="E506" s="31"/>
      <c r="F506" s="31"/>
      <c r="G506" s="31"/>
      <c r="H506" s="31"/>
      <c r="I506" s="31"/>
      <c r="J506" s="181"/>
    </row>
    <row r="507" spans="1:10" ht="15">
      <c r="A507" s="169" t="str">
        <f t="shared" si="14"/>
        <v/>
      </c>
      <c r="B507" s="59" t="str">
        <f t="shared" si="15"/>
        <v/>
      </c>
      <c r="C507" s="170"/>
      <c r="D507" s="195"/>
      <c r="E507" s="31"/>
      <c r="F507" s="31"/>
      <c r="G507" s="31"/>
      <c r="H507" s="31"/>
      <c r="I507" s="31"/>
      <c r="J507" s="181"/>
    </row>
    <row r="508" spans="1:10" ht="15">
      <c r="A508" s="169" t="str">
        <f t="shared" si="14"/>
        <v/>
      </c>
      <c r="B508" s="59" t="str">
        <f t="shared" si="15"/>
        <v/>
      </c>
      <c r="C508" s="170"/>
      <c r="D508" s="195"/>
      <c r="E508" s="31"/>
      <c r="F508" s="31"/>
      <c r="G508" s="31"/>
      <c r="H508" s="31"/>
      <c r="I508" s="31"/>
      <c r="J508" s="181"/>
    </row>
    <row r="509" spans="1:10" ht="15">
      <c r="A509" s="169" t="str">
        <f t="shared" si="14"/>
        <v/>
      </c>
      <c r="B509" s="59" t="str">
        <f t="shared" si="15"/>
        <v/>
      </c>
      <c r="C509" s="170"/>
      <c r="D509" s="195"/>
      <c r="E509" s="31"/>
      <c r="F509" s="31"/>
      <c r="G509" s="31"/>
      <c r="H509" s="31"/>
      <c r="I509" s="31"/>
      <c r="J509" s="181"/>
    </row>
    <row r="510" spans="1:10" ht="15.75" thickBot="1">
      <c r="A510" s="169" t="str">
        <f t="shared" si="14"/>
        <v/>
      </c>
      <c r="B510" s="59" t="str">
        <f t="shared" si="15"/>
        <v/>
      </c>
      <c r="C510" s="170"/>
      <c r="D510" s="196"/>
      <c r="E510" s="142"/>
      <c r="F510" s="142"/>
      <c r="G510" s="142"/>
      <c r="H510" s="142"/>
      <c r="I510" s="142"/>
      <c r="J510" s="182"/>
    </row>
    <row r="511" spans="4:4" ht="15">
      <c r="D511" s="26">
        <v>6</v>
      </c>
    </row>
  </sheetData>
  <sheetProtection algorithmName="SHA-512" hashValue="dSpJ9C/JHOpKnoBqxI0hU/URfykw9wwIkHF0G4pmuNOoSGw61fyajz2gq7pCUEYcB6vpq3hRbiezPPTzpjloIQ==" saltValue="imw15qduMNBBM6kW/6d8oA==" spinCount="100000" sheet="1" formatCells="0" formatRows="0" selectLockedCells="1"/>
  <mergeCells count="11">
    <mergeCell ref="B2:C2"/>
    <mergeCell ref="D2:J2"/>
    <mergeCell ref="B3:D3"/>
    <mergeCell ref="E3:H3"/>
    <mergeCell ref="B4:D4"/>
    <mergeCell ref="E4:J4"/>
    <mergeCell ref="B5:D5"/>
    <mergeCell ref="E5:F5"/>
    <mergeCell ref="G5:J5"/>
    <mergeCell ref="B6:H6"/>
    <mergeCell ref="I6:J6"/>
  </mergeCells>
  <conditionalFormatting sqref="E5:F5">
    <cfRule type="containsBlanks" priority="7" dxfId="104">
      <formula>LEN(TRIM(E5))=0</formula>
    </cfRule>
  </conditionalFormatting>
  <conditionalFormatting sqref="B6:I6">
    <cfRule type="notContainsBlanks" priority="8" dxfId="6">
      <formula>LEN(TRIM(B6))&gt;0</formula>
    </cfRule>
  </conditionalFormatting>
  <conditionalFormatting sqref="C8">
    <cfRule type="notContainsBlanks" priority="6" dxfId="64">
      <formula>LEN(TRIM(C8))&gt;0</formula>
    </cfRule>
  </conditionalFormatting>
  <conditionalFormatting sqref="C9">
    <cfRule type="expression" priority="3" dxfId="44">
      <formula>AND(C9&lt;&gt;"",C9=100)</formula>
    </cfRule>
    <cfRule type="expression" priority="4" dxfId="49">
      <formula>AND(C9&lt;&gt;"",C9&lt;&gt;100)</formula>
    </cfRule>
    <cfRule type="notContainsBlanks" priority="5" dxfId="64">
      <formula>LEN(TRIM(C9))&gt;0</formula>
    </cfRule>
  </conditionalFormatting>
  <conditionalFormatting sqref="C11">
    <cfRule type="expression" priority="2" dxfId="1">
      <formula>OR($E$5="Ordem de Prioridade",$E$5="")</formula>
    </cfRule>
  </conditionalFormatting>
  <conditionalFormatting sqref="C12:C510">
    <cfRule type="expression" priority="1" dxfId="1">
      <formula>OR($E$5="Ordem de Prioridade",$E$5="")</formula>
    </cfRule>
  </conditionalFormatting>
  <dataValidations count="2">
    <dataValidation type="list" allowBlank="1" showInputMessage="1" showErrorMessage="1" sqref="E4:J4">
      <formula1>$M$3:$M$5</formula1>
    </dataValidation>
    <dataValidation type="list" allowBlank="1" showInputMessage="1" showErrorMessage="1" sqref="E5:F5">
      <formula1>$M$21:$M$22</formula1>
    </dataValidation>
  </dataValidations>
  <printOptions horizontalCentered="1"/>
  <pageMargins left="0.511811023622047" right="0.511811023622047" top="0.590551181102362" bottom="0.590551181102362" header="0.31496062992126" footer="0.31496062992126"/>
  <pageSetup orientation="portrait" paperSize="9" scale="75" r:id="rId4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8"/>
  <dimension ref="A2:C35"/>
  <sheetViews>
    <sheetView workbookViewId="0" topLeftCell="A1">
      <selection pane="topLeft" activeCell="C2" sqref="C2"/>
    </sheetView>
  </sheetViews>
  <sheetFormatPr defaultColWidth="9.14428571428571" defaultRowHeight="15"/>
  <cols>
    <col min="1" max="1" width="14.5714285714286" style="26" customWidth="1"/>
    <col min="2" max="2" width="25.5714285714286" style="26" customWidth="1"/>
    <col min="3" max="3" width="32.4285714285714" style="26" customWidth="1"/>
    <col min="4" max="16384" width="9.14285714285714" style="26"/>
  </cols>
  <sheetData>
    <row r="1" ht="66" customHeight="1"/>
    <row r="2" spans="1:3" ht="15.75">
      <c r="A2" s="22" t="s">
        <v>55</v>
      </c>
      <c r="B2" s="22"/>
      <c r="C2" s="23" t="s">
        <v>56</v>
      </c>
    </row>
    <row r="3" spans="1:3" ht="15">
      <c r="A3" s="520" t="s">
        <v>57</v>
      </c>
      <c r="B3" s="520" t="s">
        <v>58</v>
      </c>
      <c r="C3" s="24" t="s">
        <v>59</v>
      </c>
    </row>
    <row r="4" spans="1:3" ht="24" customHeight="1">
      <c r="A4" s="521"/>
      <c r="B4" s="521"/>
      <c r="C4" s="24" t="s">
        <v>60</v>
      </c>
    </row>
    <row r="5" spans="1:3" ht="48" customHeight="1">
      <c r="A5" s="521"/>
      <c r="B5" s="521"/>
      <c r="C5" s="24" t="s">
        <v>61</v>
      </c>
    </row>
    <row r="6" spans="1:3" ht="15">
      <c r="A6" s="521"/>
      <c r="B6" s="521"/>
      <c r="C6" s="24" t="s">
        <v>62</v>
      </c>
    </row>
    <row r="7" spans="1:3" ht="24" customHeight="1">
      <c r="A7" s="521"/>
      <c r="B7" s="521"/>
      <c r="C7" s="24" t="s">
        <v>63</v>
      </c>
    </row>
    <row r="8" spans="1:3" ht="36" customHeight="1">
      <c r="A8" s="521"/>
      <c r="B8" s="522"/>
      <c r="C8" s="24" t="s">
        <v>64</v>
      </c>
    </row>
    <row r="9" spans="1:3" ht="15">
      <c r="A9" s="521"/>
      <c r="B9" s="25" t="s">
        <v>65</v>
      </c>
      <c r="C9" s="24" t="s">
        <v>66</v>
      </c>
    </row>
    <row r="10" spans="1:3" ht="15">
      <c r="A10" s="521"/>
      <c r="B10" s="25" t="s">
        <v>67</v>
      </c>
      <c r="C10" s="24" t="s">
        <v>68</v>
      </c>
    </row>
    <row r="11" spans="1:3" ht="15">
      <c r="A11" s="521"/>
      <c r="B11" s="520" t="s">
        <v>69</v>
      </c>
      <c r="C11" s="24" t="s">
        <v>70</v>
      </c>
    </row>
    <row r="12" spans="1:3" ht="24" customHeight="1">
      <c r="A12" s="521"/>
      <c r="B12" s="522"/>
      <c r="C12" s="24" t="s">
        <v>71</v>
      </c>
    </row>
    <row r="13" spans="1:3" ht="15">
      <c r="A13" s="521"/>
      <c r="B13" s="520" t="s">
        <v>72</v>
      </c>
      <c r="C13" s="24" t="s">
        <v>73</v>
      </c>
    </row>
    <row r="14" spans="1:3" ht="24" customHeight="1">
      <c r="A14" s="521"/>
      <c r="B14" s="521"/>
      <c r="C14" s="24" t="s">
        <v>74</v>
      </c>
    </row>
    <row r="15" spans="1:3" ht="24" customHeight="1">
      <c r="A15" s="521"/>
      <c r="B15" s="521"/>
      <c r="C15" s="24" t="s">
        <v>75</v>
      </c>
    </row>
    <row r="16" spans="1:3" ht="24" customHeight="1">
      <c r="A16" s="522"/>
      <c r="B16" s="522"/>
      <c r="C16" s="24" t="s">
        <v>76</v>
      </c>
    </row>
    <row r="17" spans="1:3" ht="15">
      <c r="A17" s="25" t="s">
        <v>6</v>
      </c>
      <c r="B17" s="25" t="s">
        <v>77</v>
      </c>
      <c r="C17" s="24" t="s">
        <v>77</v>
      </c>
    </row>
    <row r="18" spans="1:3" ht="36" customHeight="1">
      <c r="A18" s="520" t="s">
        <v>78</v>
      </c>
      <c r="B18" s="520" t="s">
        <v>79</v>
      </c>
      <c r="C18" s="24" t="s">
        <v>80</v>
      </c>
    </row>
    <row r="19" spans="1:3" ht="24" customHeight="1">
      <c r="A19" s="521"/>
      <c r="B19" s="521"/>
      <c r="C19" s="24" t="s">
        <v>81</v>
      </c>
    </row>
    <row r="20" spans="1:3" ht="36" customHeight="1">
      <c r="A20" s="521"/>
      <c r="B20" s="521"/>
      <c r="C20" s="24" t="s">
        <v>82</v>
      </c>
    </row>
    <row r="21" spans="1:3" ht="24" customHeight="1">
      <c r="A21" s="521"/>
      <c r="B21" s="521"/>
      <c r="C21" s="24" t="s">
        <v>83</v>
      </c>
    </row>
    <row r="22" spans="1:3" ht="48" customHeight="1">
      <c r="A22" s="521"/>
      <c r="B22" s="522"/>
      <c r="C22" s="24" t="s">
        <v>84</v>
      </c>
    </row>
    <row r="23" spans="1:3" ht="15">
      <c r="A23" s="521"/>
      <c r="B23" s="520" t="s">
        <v>85</v>
      </c>
      <c r="C23" s="24" t="s">
        <v>86</v>
      </c>
    </row>
    <row r="24" spans="1:3" ht="24" customHeight="1">
      <c r="A24" s="521"/>
      <c r="B24" s="521"/>
      <c r="C24" s="24" t="s">
        <v>87</v>
      </c>
    </row>
    <row r="25" spans="1:3" ht="36" customHeight="1">
      <c r="A25" s="521"/>
      <c r="B25" s="522"/>
      <c r="C25" s="24" t="s">
        <v>88</v>
      </c>
    </row>
    <row r="26" spans="1:3" ht="15">
      <c r="A26" s="521"/>
      <c r="B26" s="520" t="s">
        <v>89</v>
      </c>
      <c r="C26" s="24" t="s">
        <v>90</v>
      </c>
    </row>
    <row r="27" spans="1:3" ht="24" customHeight="1">
      <c r="A27" s="521"/>
      <c r="B27" s="522"/>
      <c r="C27" s="24" t="s">
        <v>91</v>
      </c>
    </row>
    <row r="28" spans="1:3" ht="15">
      <c r="A28" s="521"/>
      <c r="B28" s="520" t="s">
        <v>92</v>
      </c>
      <c r="C28" s="24" t="s">
        <v>93</v>
      </c>
    </row>
    <row r="29" spans="1:3" ht="15">
      <c r="A29" s="521"/>
      <c r="B29" s="521"/>
      <c r="C29" s="24" t="s">
        <v>94</v>
      </c>
    </row>
    <row r="30" spans="1:3" ht="15">
      <c r="A30" s="522"/>
      <c r="B30" s="522"/>
      <c r="C30" s="24" t="s">
        <v>95</v>
      </c>
    </row>
    <row r="31" spans="1:3" ht="15">
      <c r="A31" s="25" t="s">
        <v>96</v>
      </c>
      <c r="B31" s="25" t="s">
        <v>97</v>
      </c>
      <c r="C31" s="24" t="s">
        <v>97</v>
      </c>
    </row>
    <row r="32" spans="1:3" ht="15">
      <c r="A32" s="25" t="s">
        <v>98</v>
      </c>
      <c r="B32" s="25" t="s">
        <v>99</v>
      </c>
      <c r="C32" s="24" t="s">
        <v>99</v>
      </c>
    </row>
    <row r="33" spans="1:3" ht="15">
      <c r="A33" s="25" t="s">
        <v>100</v>
      </c>
      <c r="B33" s="25" t="s">
        <v>101</v>
      </c>
      <c r="C33" s="24" t="s">
        <v>101</v>
      </c>
    </row>
    <row r="34" spans="1:3" ht="15">
      <c r="A34" s="25" t="s">
        <v>102</v>
      </c>
      <c r="B34" s="25" t="s">
        <v>103</v>
      </c>
      <c r="C34" s="24" t="s">
        <v>103</v>
      </c>
    </row>
    <row r="35" spans="1:3" ht="15">
      <c r="A35" s="519"/>
      <c r="B35" s="519"/>
      <c r="C35" s="519"/>
    </row>
  </sheetData>
  <sheetProtection algorithmName="SHA-512" hashValue="RnJXgTePaz6f7n9kDsH0cKfPPCQGG5Td+/0kN5qPFgbEiyOpu2AovqH4qXa3NgtlbYorjWQixxkR/x+eQj5rmQ==" saltValue="OO7Mr/e7pnfyXzBYB9RoZQ==" spinCount="100000" sheet="1" selectLockedCells="1"/>
  <mergeCells count="10">
    <mergeCell ref="A35:C35"/>
    <mergeCell ref="A3:A16"/>
    <mergeCell ref="B3:B8"/>
    <mergeCell ref="B11:B12"/>
    <mergeCell ref="B13:B16"/>
    <mergeCell ref="A18:A30"/>
    <mergeCell ref="B18:B22"/>
    <mergeCell ref="B23:B25"/>
    <mergeCell ref="B26:B27"/>
    <mergeCell ref="B28:B30"/>
  </mergeCells>
  <pageMargins left="0.511811024" right="0.511811024" top="0.787401575" bottom="0.787401575" header="0.31496062" footer="0.31496062"/>
  <pageSetup orientation="portrait" paperSize="9" r:id="rId2"/>
  <drawing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29617e-d358-46ee-8657-79b79705fd33">
      <Terms xmlns="http://schemas.microsoft.com/office/infopath/2007/PartnerControls"/>
    </lcf76f155ced4ddcb4097134ff3c332f>
    <TaxCatchAll xmlns="db1d5f39-8d08-49db-8b70-a878cbc3f9d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F260A426E028468D3D808773DAA93E" ma:contentTypeVersion="15" ma:contentTypeDescription="Criar um novo documento." ma:contentTypeScope="" ma:versionID="6a2fd1443e04d5a3cd60cf56e9b08414">
  <xsd:schema xmlns:xsd="http://www.w3.org/2001/XMLSchema" xmlns:xs="http://www.w3.org/2001/XMLSchema" xmlns:p="http://schemas.microsoft.com/office/2006/metadata/properties" xmlns:ns2="db1d5f39-8d08-49db-8b70-a878cbc3f9d3" xmlns:ns3="7a29617e-d358-46ee-8657-79b79705fd33" targetNamespace="http://schemas.microsoft.com/office/2006/metadata/properties" ma:root="true" ma:fieldsID="cd7201d516c4fef8cd734e7c82fb9cce" ns2:_="" ns3:_="">
    <xsd:import namespace="db1d5f39-8d08-49db-8b70-a878cbc3f9d3"/>
    <xsd:import namespace="7a29617e-d358-46ee-8657-79b79705fd3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d5f39-8d08-49db-8b70-a878cbc3f9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8927e4a6-075f-4891-bcb2-1b1ed5053682}" ma:internalName="TaxCatchAll" ma:showField="CatchAllData" ma:web="db1d5f39-8d08-49db-8b70-a878cbc3f9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9617e-d358-46ee-8657-79b79705fd3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Etiquetas de Imagem" ma:readOnly="false" ma:fieldId="{5cf76f15-5ced-4ddc-b409-7134ff3c332f}" ma:taxonomyMulti="true" ma:sspId="296ee902-957c-4640-87b6-40205da5e2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8CFA64-E383-4522-91CC-9819C28FC426}">
  <ds:schemaRefs>
    <ds:schemaRef ds:uri="http://schemas.microsoft.com/office/2006/metadata/properties"/>
    <ds:schemaRef ds:uri="db1d5f39-8d08-49db-8b70-a878cbc3f9d3"/>
    <ds:schemaRef ds:uri="http://www.w3.org/XML/1998/namespace"/>
    <ds:schemaRef ds:uri="http://purl.org/dc/elements/1.1/"/>
    <ds:schemaRef ds:uri="http://purl.org/dc/dcmitype/"/>
    <ds:schemaRef ds:uri="7a29617e-d358-46ee-8657-79b79705fd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809B558-57FA-4EE2-9A92-A70E11118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d5f39-8d08-49db-8b70-a878cbc3f9d3"/>
    <ds:schemaRef ds:uri="7a29617e-d358-46ee-8657-79b79705fd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16CE2F-9D79-42C3-A0A2-73DF7C9E44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ROTEIRO</vt:lpstr>
      <vt:lpstr>0</vt:lpstr>
      <vt:lpstr>1</vt:lpstr>
      <vt:lpstr>2</vt:lpstr>
      <vt:lpstr>FONTES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Jose Alves dos Santos</dc:creator>
  <cp:keywords/>
  <dc:description/>
  <cp:lastModifiedBy>Equatorial</cp:lastModifiedBy>
  <cp:lastPrinted>2020-12-18T18:42:58Z</cp:lastPrinted>
  <dcterms:created xsi:type="dcterms:W3CDTF">2015-03-03T20:07:03Z</dcterms:created>
  <dcterms:modified xsi:type="dcterms:W3CDTF">2025-12-09T13:15:54Z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0x010100BEF260A426E028468D3D808773DAA93E</vt:lpwstr>
  </property>
</Properties>
</file>